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ysk Google\01. SZKOŁA\01. LICEUM\01. DYDAKTYKA\00.1. AUTOMATY\Model Bohra\"/>
    </mc:Choice>
  </mc:AlternateContent>
  <xr:revisionPtr revIDLastSave="0" documentId="13_ncr:1_{FB7909FA-B120-4F83-BB26-A61530B25D6D}" xr6:coauthVersionLast="47" xr6:coauthVersionMax="47" xr10:uidLastSave="{00000000-0000-0000-0000-000000000000}"/>
  <bookViews>
    <workbookView xWindow="1980" yWindow="-108" windowWidth="21168" windowHeight="13176" activeTab="3" xr2:uid="{7707A7F5-0AAC-4A11-9096-62D87C72A2AD}"/>
  </bookViews>
  <sheets>
    <sheet name="automat" sheetId="1" r:id="rId1"/>
    <sheet name="zadanie ALL" sheetId="2" r:id="rId2"/>
    <sheet name="zadanie Ef, f, L" sheetId="3" r:id="rId3"/>
    <sheet name="zadanie Ef, f, L - answ.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7" i="4" l="1"/>
  <c r="P7" i="4"/>
  <c r="P9" i="4" s="1"/>
  <c r="P10" i="4" s="1"/>
  <c r="T7" i="3"/>
  <c r="T9" i="3" s="1"/>
  <c r="T10" i="3" s="1"/>
  <c r="P7" i="3"/>
  <c r="P9" i="3" s="1"/>
  <c r="T7" i="2"/>
  <c r="T9" i="2" s="1"/>
  <c r="T10" i="2" s="1"/>
  <c r="P7" i="2"/>
  <c r="P9" i="2" s="1"/>
  <c r="T9" i="4"/>
  <c r="T10" i="4" s="1"/>
  <c r="T9" i="1"/>
  <c r="T10" i="1" s="1"/>
  <c r="P9" i="1"/>
  <c r="P10" i="1" s="1"/>
  <c r="P10" i="3" l="1"/>
  <c r="P13" i="3" s="1"/>
  <c r="P15" i="3" s="1"/>
  <c r="P16" i="3" s="1"/>
  <c r="S16" i="3" s="1"/>
  <c r="P18" i="3" s="1"/>
  <c r="P12" i="3"/>
  <c r="P10" i="2"/>
  <c r="P13" i="2" s="1"/>
  <c r="P15" i="2" s="1"/>
  <c r="P16" i="2" s="1"/>
  <c r="S16" i="2" s="1"/>
  <c r="P18" i="2" s="1"/>
  <c r="P12" i="2"/>
  <c r="P13" i="4"/>
  <c r="P15" i="4" s="1"/>
  <c r="P16" i="4" s="1"/>
  <c r="S16" i="4" s="1"/>
  <c r="P18" i="4" s="1"/>
  <c r="P12" i="4"/>
  <c r="P13" i="1"/>
  <c r="P15" i="1" s="1"/>
  <c r="P12" i="1"/>
  <c r="P16" i="1" l="1"/>
  <c r="S16" i="1" s="1"/>
  <c r="P18" i="1" l="1"/>
</calcChain>
</file>

<file path=xl/sharedStrings.xml><?xml version="1.0" encoding="utf-8"?>
<sst xmlns="http://schemas.openxmlformats.org/spreadsheetml/2006/main" count="84" uniqueCount="14">
  <si>
    <t>eV</t>
  </si>
  <si>
    <r>
      <t>E</t>
    </r>
    <r>
      <rPr>
        <vertAlign val="subscript"/>
        <sz val="18"/>
        <color theme="1"/>
        <rFont val="Calibri"/>
        <family val="2"/>
        <charset val="238"/>
        <scheme val="minor"/>
      </rPr>
      <t>k</t>
    </r>
    <r>
      <rPr>
        <sz val="18"/>
        <color theme="1"/>
        <rFont val="Calibri"/>
        <family val="2"/>
        <charset val="238"/>
        <scheme val="minor"/>
      </rPr>
      <t xml:space="preserve"> =</t>
    </r>
  </si>
  <si>
    <r>
      <t>E</t>
    </r>
    <r>
      <rPr>
        <vertAlign val="subscript"/>
        <sz val="18"/>
        <color theme="1"/>
        <rFont val="Calibri"/>
        <family val="2"/>
        <charset val="238"/>
        <scheme val="minor"/>
      </rPr>
      <t>n</t>
    </r>
    <r>
      <rPr>
        <sz val="18"/>
        <color theme="1"/>
        <rFont val="Calibri"/>
        <family val="2"/>
        <charset val="238"/>
        <scheme val="minor"/>
      </rPr>
      <t xml:space="preserve"> =</t>
    </r>
  </si>
  <si>
    <t>J</t>
  </si>
  <si>
    <r>
      <t>E</t>
    </r>
    <r>
      <rPr>
        <vertAlign val="subscript"/>
        <sz val="18"/>
        <color theme="1"/>
        <rFont val="Calibri"/>
        <family val="2"/>
        <charset val="238"/>
        <scheme val="minor"/>
      </rPr>
      <t>f</t>
    </r>
    <r>
      <rPr>
        <sz val="18"/>
        <color theme="1"/>
        <rFont val="Calibri"/>
        <family val="2"/>
        <charset val="238"/>
        <scheme val="minor"/>
      </rPr>
      <t xml:space="preserve"> =</t>
    </r>
  </si>
  <si>
    <t>f =</t>
  </si>
  <si>
    <t>k =</t>
  </si>
  <si>
    <t>n =</t>
  </si>
  <si>
    <t>Hz</t>
  </si>
  <si>
    <r>
      <rPr>
        <sz val="18"/>
        <color theme="1"/>
        <rFont val="Symbol"/>
        <family val="1"/>
        <charset val="2"/>
      </rPr>
      <t xml:space="preserve">l </t>
    </r>
    <r>
      <rPr>
        <sz val="18"/>
        <color theme="1"/>
        <rFont val="Calibri"/>
        <family val="2"/>
        <charset val="238"/>
      </rPr>
      <t>=</t>
    </r>
  </si>
  <si>
    <t>m</t>
  </si>
  <si>
    <t>=</t>
  </si>
  <si>
    <t>nm</t>
  </si>
  <si>
    <t xml:space="preserve">range: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</si>
</sst>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vertAlign val="subscript"/>
      <sz val="18"/>
      <color theme="1"/>
      <name val="Calibri"/>
      <family val="2"/>
      <charset val="238"/>
      <scheme val="minor"/>
    </font>
    <font>
      <sz val="18"/>
      <color theme="1"/>
      <name val="Symbol"/>
      <family val="1"/>
      <charset val="2"/>
    </font>
    <font>
      <sz val="18"/>
      <color theme="1"/>
      <name val="Calibri"/>
      <family val="2"/>
      <charset val="238"/>
    </font>
    <font>
      <sz val="18"/>
      <color theme="1"/>
      <name val="Calibri"/>
      <family val="1"/>
      <charset val="2"/>
    </font>
    <font>
      <sz val="18"/>
      <color theme="0"/>
      <name val="Calibri"/>
      <family val="2"/>
      <charset val="238"/>
      <scheme val="minor"/>
    </font>
    <font>
      <sz val="1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NumberFormat="1" applyFont="1" applyAlignment="1">
      <alignment horizontal="right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>
      <alignment horizontal="center"/>
    </xf>
    <xf numFmtId="0" fontId="5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1" fontId="1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6" fillId="0" borderId="0" xfId="0" applyNumberFormat="1" applyFont="1" applyAlignment="1">
      <alignment horizontal="right"/>
    </xf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1" fontId="7" fillId="0" borderId="0" xfId="0" applyNumberFormat="1" applyFont="1" applyAlignment="1">
      <alignment horizontal="right"/>
    </xf>
    <xf numFmtId="0" fontId="1" fillId="3" borderId="0" xfId="0" applyFont="1" applyFill="1" applyAlignment="1">
      <alignment horizontal="right"/>
    </xf>
    <xf numFmtId="0" fontId="1" fillId="3" borderId="0" xfId="0" applyFont="1" applyFill="1" applyAlignment="1">
      <alignment horizontal="center"/>
    </xf>
    <xf numFmtId="0" fontId="1" fillId="3" borderId="0" xfId="0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B1C08-D1D8-40EE-B099-2C7FDC2EDC7E}">
  <dimension ref="O2:U18"/>
  <sheetViews>
    <sheetView showGridLines="0" workbookViewId="0">
      <selection activeCell="T8" sqref="T8"/>
    </sheetView>
  </sheetViews>
  <sheetFormatPr defaultRowHeight="23.4"/>
  <cols>
    <col min="14" max="14" width="2.77734375" customWidth="1"/>
    <col min="15" max="15" width="10" style="3" customWidth="1"/>
    <col min="16" max="16" width="15.77734375" style="2" customWidth="1"/>
    <col min="17" max="17" width="5.109375" style="1" customWidth="1"/>
    <col min="18" max="18" width="3.21875" style="1" customWidth="1"/>
    <col min="19" max="19" width="11.21875" style="3" bestFit="1" customWidth="1"/>
    <col min="20" max="20" width="15.6640625" style="2" customWidth="1"/>
    <col min="21" max="21" width="8.88671875" style="1"/>
  </cols>
  <sheetData>
    <row r="2" spans="15:21" ht="10.8" customHeight="1"/>
    <row r="3" spans="15:21" hidden="1"/>
    <row r="5" spans="15:21" ht="15.6" customHeight="1"/>
    <row r="7" spans="15:21">
      <c r="O7" s="5" t="s">
        <v>6</v>
      </c>
      <c r="P7" s="6">
        <v>5</v>
      </c>
      <c r="S7" s="5" t="s">
        <v>7</v>
      </c>
      <c r="T7" s="6">
        <v>1</v>
      </c>
    </row>
    <row r="9" spans="15:21" ht="27">
      <c r="O9" s="3" t="s">
        <v>1</v>
      </c>
      <c r="P9" s="3">
        <f>ROUND(-13.6/(P7^2),2)</f>
        <v>-0.54</v>
      </c>
      <c r="Q9" s="1" t="s">
        <v>0</v>
      </c>
      <c r="S9" s="3" t="s">
        <v>2</v>
      </c>
      <c r="T9" s="3">
        <f>ROUND(-13.6/(T7^2),2)</f>
        <v>-13.6</v>
      </c>
      <c r="U9" s="1" t="s">
        <v>0</v>
      </c>
    </row>
    <row r="10" spans="15:21" ht="27">
      <c r="O10" s="3" t="s">
        <v>1</v>
      </c>
      <c r="P10" s="4">
        <f>P9*1.60217662*10^-19</f>
        <v>-8.6517537480000008E-20</v>
      </c>
      <c r="Q10" s="1" t="s">
        <v>3</v>
      </c>
      <c r="S10" s="3" t="s">
        <v>2</v>
      </c>
      <c r="T10" s="4">
        <f>T9*1.60217662*10^-19</f>
        <v>-2.1789602032000001E-18</v>
      </c>
      <c r="U10" s="1" t="s">
        <v>3</v>
      </c>
    </row>
    <row r="11" spans="15:21">
      <c r="P11" s="3"/>
      <c r="T11" s="3"/>
    </row>
    <row r="12" spans="15:21" ht="27">
      <c r="O12" s="3" t="s">
        <v>4</v>
      </c>
      <c r="P12" s="3">
        <f>ABS(P9-T9)</f>
        <v>13.059999999999999</v>
      </c>
      <c r="Q12" s="1" t="s">
        <v>0</v>
      </c>
      <c r="T12" s="3"/>
    </row>
    <row r="13" spans="15:21" ht="27">
      <c r="O13" s="3" t="s">
        <v>4</v>
      </c>
      <c r="P13" s="3">
        <f>ABS(P10-T10)</f>
        <v>2.0924426657199999E-18</v>
      </c>
      <c r="Q13" s="1" t="s">
        <v>3</v>
      </c>
      <c r="T13" s="3"/>
    </row>
    <row r="14" spans="15:21">
      <c r="P14" s="3"/>
      <c r="T14" s="3"/>
    </row>
    <row r="15" spans="15:21">
      <c r="O15" s="3" t="s">
        <v>5</v>
      </c>
      <c r="P15" s="3">
        <f>P13/(6.62607004*10^-34)</f>
        <v>3157893974993357.5</v>
      </c>
      <c r="Q15" s="1" t="s">
        <v>8</v>
      </c>
      <c r="T15" s="3"/>
    </row>
    <row r="16" spans="15:21">
      <c r="O16" s="7" t="s">
        <v>9</v>
      </c>
      <c r="P16" s="3">
        <f>(299792458)/(P15)</f>
        <v>9.4934301269766535E-8</v>
      </c>
      <c r="Q16" s="1" t="s">
        <v>10</v>
      </c>
      <c r="R16" s="1" t="s">
        <v>11</v>
      </c>
      <c r="S16" s="9">
        <f>ROUND(P16/(10^-9),0)</f>
        <v>95</v>
      </c>
      <c r="T16" s="8" t="s">
        <v>12</v>
      </c>
    </row>
    <row r="17" spans="15:16">
      <c r="P17" s="3"/>
    </row>
    <row r="18" spans="15:16">
      <c r="O18" s="3" t="s">
        <v>13</v>
      </c>
      <c r="P18" s="2" t="str">
        <f>IF(S16&gt;780,"infrared",IF(S16&lt;380,"ultraviolet",IF(AND(S16&lt;=780,S16&gt;=380),"visible light")))</f>
        <v>ultraviolet</v>
      </c>
    </row>
  </sheetData>
  <pageMargins left="0.7" right="0.7" top="0.75" bottom="0.75" header="0.3" footer="0.3"/>
  <pageSetup paperSize="9" orientation="portrait"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6D109-B033-4E35-9A7C-494C73A5F6B5}">
  <dimension ref="O2:U18"/>
  <sheetViews>
    <sheetView showGridLines="0" zoomScaleNormal="100" workbookViewId="0">
      <selection activeCell="P19" sqref="P19"/>
    </sheetView>
  </sheetViews>
  <sheetFormatPr defaultRowHeight="23.4"/>
  <cols>
    <col min="14" max="14" width="2.77734375" customWidth="1"/>
    <col min="15" max="15" width="10" style="3" customWidth="1"/>
    <col min="16" max="16" width="15.77734375" style="2" customWidth="1"/>
    <col min="17" max="17" width="5.109375" style="1" customWidth="1"/>
    <col min="18" max="18" width="3.21875" style="1" customWidth="1"/>
    <col min="19" max="19" width="11.21875" style="3" bestFit="1" customWidth="1"/>
    <col min="20" max="20" width="15.6640625" style="2" customWidth="1"/>
    <col min="21" max="21" width="8.88671875" style="1"/>
  </cols>
  <sheetData>
    <row r="2" spans="15:21" ht="10.8" customHeight="1"/>
    <row r="3" spans="15:21" hidden="1"/>
    <row r="5" spans="15:21" ht="15.6" customHeight="1"/>
    <row r="7" spans="15:21">
      <c r="O7" s="17" t="s">
        <v>6</v>
      </c>
      <c r="P7" s="18">
        <f>automat!P7</f>
        <v>5</v>
      </c>
      <c r="Q7" s="19"/>
      <c r="R7" s="19"/>
      <c r="S7" s="17" t="s">
        <v>7</v>
      </c>
      <c r="T7" s="18">
        <f>automat!T7</f>
        <v>1</v>
      </c>
    </row>
    <row r="9" spans="15:21" ht="27">
      <c r="O9" s="3" t="s">
        <v>1</v>
      </c>
      <c r="P9" s="10">
        <f>ROUND(-13.6/(P7^2),2)</f>
        <v>-0.54</v>
      </c>
      <c r="Q9" s="1" t="s">
        <v>0</v>
      </c>
      <c r="S9" s="3" t="s">
        <v>2</v>
      </c>
      <c r="T9" s="10">
        <f>ROUND(-13.6/(T7^2),2)</f>
        <v>-13.6</v>
      </c>
      <c r="U9" s="1" t="s">
        <v>0</v>
      </c>
    </row>
    <row r="10" spans="15:21" ht="27">
      <c r="O10" s="3" t="s">
        <v>1</v>
      </c>
      <c r="P10" s="11">
        <f>P9*1.60217662*10^-19</f>
        <v>-8.6517537480000008E-20</v>
      </c>
      <c r="Q10" s="1" t="s">
        <v>3</v>
      </c>
      <c r="S10" s="3" t="s">
        <v>2</v>
      </c>
      <c r="T10" s="11">
        <f>T9*1.60217662*10^-19</f>
        <v>-2.1789602032000001E-18</v>
      </c>
      <c r="U10" s="1" t="s">
        <v>3</v>
      </c>
    </row>
    <row r="11" spans="15:21">
      <c r="P11" s="10"/>
      <c r="T11" s="10"/>
    </row>
    <row r="12" spans="15:21" ht="27">
      <c r="O12" s="3" t="s">
        <v>4</v>
      </c>
      <c r="P12" s="10">
        <f>ABS(P9-T9)</f>
        <v>13.059999999999999</v>
      </c>
      <c r="Q12" s="1" t="s">
        <v>0</v>
      </c>
      <c r="T12" s="10"/>
    </row>
    <row r="13" spans="15:21" ht="27">
      <c r="O13" s="3" t="s">
        <v>4</v>
      </c>
      <c r="P13" s="10">
        <f>ABS(P10-T10)</f>
        <v>2.0924426657199999E-18</v>
      </c>
      <c r="Q13" s="1" t="s">
        <v>3</v>
      </c>
      <c r="T13" s="3"/>
    </row>
    <row r="14" spans="15:21">
      <c r="P14" s="10"/>
      <c r="T14" s="3"/>
    </row>
    <row r="15" spans="15:21">
      <c r="O15" s="3" t="s">
        <v>5</v>
      </c>
      <c r="P15" s="10">
        <f>P13/(6.62607004*10^-34)</f>
        <v>3157893974993357.5</v>
      </c>
      <c r="Q15" s="1" t="s">
        <v>8</v>
      </c>
      <c r="T15" s="3"/>
    </row>
    <row r="16" spans="15:21">
      <c r="O16" s="7" t="s">
        <v>9</v>
      </c>
      <c r="P16" s="10">
        <f>(299792458)/(P15)</f>
        <v>9.4934301269766535E-8</v>
      </c>
      <c r="Q16" s="1" t="s">
        <v>10</v>
      </c>
      <c r="R16" s="1" t="s">
        <v>11</v>
      </c>
      <c r="S16" s="13">
        <f>ROUND(P16/(10^-9),0)</f>
        <v>95</v>
      </c>
      <c r="T16" s="8" t="s">
        <v>12</v>
      </c>
    </row>
    <row r="17" spans="15:16">
      <c r="P17" s="3"/>
    </row>
    <row r="18" spans="15:16">
      <c r="O18" s="3" t="s">
        <v>13</v>
      </c>
      <c r="P18" s="12" t="str">
        <f>IF(S16&gt;780,"infrared",IF(S16&lt;380,"ultraviolet",IF(AND(S16&lt;=780,S16&gt;=380),"visible light")))</f>
        <v>ultraviolet</v>
      </c>
    </row>
  </sheetData>
  <pageMargins left="0.7" right="0.7" top="0.75" bottom="0.75" header="0.3" footer="0.3"/>
  <pageSetup paperSize="9" orientation="portrait" r:id="rId1"/>
  <picture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02D9B-0B2E-4E32-ACF0-9F5E980B88D1}">
  <dimension ref="O2:U18"/>
  <sheetViews>
    <sheetView showGridLines="0" zoomScaleNormal="100" workbookViewId="0"/>
  </sheetViews>
  <sheetFormatPr defaultRowHeight="23.4"/>
  <cols>
    <col min="14" max="14" width="2.77734375" customWidth="1"/>
    <col min="15" max="15" width="10" style="3" customWidth="1"/>
    <col min="16" max="16" width="15.77734375" style="2" customWidth="1"/>
    <col min="17" max="17" width="5.109375" style="1" customWidth="1"/>
    <col min="18" max="18" width="3.21875" style="1" customWidth="1"/>
    <col min="19" max="19" width="11.21875" style="3" bestFit="1" customWidth="1"/>
    <col min="20" max="20" width="15.6640625" style="2" customWidth="1"/>
    <col min="21" max="21" width="8.88671875" style="1"/>
  </cols>
  <sheetData>
    <row r="2" spans="15:21" ht="10.8" customHeight="1"/>
    <row r="3" spans="15:21" hidden="1"/>
    <row r="5" spans="15:21" ht="15.6" customHeight="1"/>
    <row r="7" spans="15:21">
      <c r="O7" s="17" t="s">
        <v>6</v>
      </c>
      <c r="P7" s="18">
        <f>automat!P7</f>
        <v>5</v>
      </c>
      <c r="Q7" s="19"/>
      <c r="R7" s="19"/>
      <c r="S7" s="17" t="s">
        <v>7</v>
      </c>
      <c r="T7" s="18">
        <f>automat!T7</f>
        <v>1</v>
      </c>
    </row>
    <row r="8" spans="15:21" ht="15.6" customHeight="1"/>
    <row r="9" spans="15:21" ht="27" hidden="1">
      <c r="O9" s="3" t="s">
        <v>1</v>
      </c>
      <c r="P9" s="10">
        <f>ROUND(-13.6/(P7^2),2)</f>
        <v>-0.54</v>
      </c>
      <c r="Q9" s="1" t="s">
        <v>0</v>
      </c>
      <c r="S9" s="3" t="s">
        <v>2</v>
      </c>
      <c r="T9" s="10">
        <f>ROUND(-13.6/(T7^2),2)</f>
        <v>-13.6</v>
      </c>
      <c r="U9" s="1" t="s">
        <v>0</v>
      </c>
    </row>
    <row r="10" spans="15:21" ht="27" hidden="1">
      <c r="O10" s="3" t="s">
        <v>1</v>
      </c>
      <c r="P10" s="11">
        <f>P9*1.60217662*10^-19</f>
        <v>-8.6517537480000008E-20</v>
      </c>
      <c r="Q10" s="1" t="s">
        <v>3</v>
      </c>
      <c r="S10" s="3" t="s">
        <v>2</v>
      </c>
      <c r="T10" s="11">
        <f>T9*1.60217662*10^-19</f>
        <v>-2.1789602032000001E-18</v>
      </c>
      <c r="U10" s="1" t="s">
        <v>3</v>
      </c>
    </row>
    <row r="11" spans="15:21" hidden="1">
      <c r="P11" s="10"/>
      <c r="T11" s="10"/>
    </row>
    <row r="12" spans="15:21" ht="27">
      <c r="O12" s="3" t="s">
        <v>4</v>
      </c>
      <c r="P12" s="10">
        <f>ABS(P9-T9)</f>
        <v>13.059999999999999</v>
      </c>
      <c r="Q12" s="1" t="s">
        <v>0</v>
      </c>
      <c r="T12" s="10"/>
    </row>
    <row r="13" spans="15:21" ht="27">
      <c r="O13" s="3" t="s">
        <v>4</v>
      </c>
      <c r="P13" s="10">
        <f>ABS(P10-T10)</f>
        <v>2.0924426657199999E-18</v>
      </c>
      <c r="Q13" s="1" t="s">
        <v>3</v>
      </c>
      <c r="T13" s="3"/>
    </row>
    <row r="14" spans="15:21">
      <c r="P14" s="10"/>
      <c r="T14" s="3"/>
    </row>
    <row r="15" spans="15:21">
      <c r="O15" s="3" t="s">
        <v>5</v>
      </c>
      <c r="P15" s="10">
        <f>P13/(6.62607004*10^-34)</f>
        <v>3157893974993357.5</v>
      </c>
      <c r="Q15" s="1" t="s">
        <v>8</v>
      </c>
      <c r="T15" s="3"/>
    </row>
    <row r="16" spans="15:21">
      <c r="O16" s="7" t="s">
        <v>9</v>
      </c>
      <c r="P16" s="10">
        <f>(299792458)/(P15)</f>
        <v>9.4934301269766535E-8</v>
      </c>
      <c r="Q16" s="1" t="s">
        <v>10</v>
      </c>
      <c r="R16" s="1" t="s">
        <v>11</v>
      </c>
      <c r="S16" s="13">
        <f>ROUND(P16/(10^-9),0)</f>
        <v>95</v>
      </c>
      <c r="T16" s="8" t="s">
        <v>12</v>
      </c>
    </row>
    <row r="17" spans="15:16">
      <c r="P17" s="3"/>
    </row>
    <row r="18" spans="15:16">
      <c r="O18" s="3" t="s">
        <v>13</v>
      </c>
      <c r="P18" s="12" t="str">
        <f>IF(S16&gt;780,"infrared",IF(S16&lt;380,"ultraviolet",IF(AND(S16&lt;=780,S16&gt;=380),"visible light")))</f>
        <v>ultraviolet</v>
      </c>
    </row>
  </sheetData>
  <pageMargins left="0.7" right="0.7" top="0.75" bottom="0.75" header="0.3" footer="0.3"/>
  <pageSetup paperSize="9" orientation="portrait" r:id="rId1"/>
  <picture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3BEDA-9E5B-4A8F-B28A-B1853E757443}">
  <dimension ref="O2:U19"/>
  <sheetViews>
    <sheetView showGridLines="0" tabSelected="1" zoomScaleNormal="100" workbookViewId="0"/>
  </sheetViews>
  <sheetFormatPr defaultRowHeight="23.4"/>
  <cols>
    <col min="14" max="14" width="2.77734375" customWidth="1"/>
    <col min="15" max="15" width="10" style="3" customWidth="1"/>
    <col min="16" max="16" width="15.77734375" style="2" customWidth="1"/>
    <col min="17" max="17" width="5.109375" style="1" customWidth="1"/>
    <col min="18" max="18" width="3.21875" style="1" customWidth="1"/>
    <col min="19" max="19" width="11.21875" style="3" bestFit="1" customWidth="1"/>
    <col min="20" max="20" width="15.6640625" style="2" customWidth="1"/>
    <col min="21" max="21" width="8.88671875" style="1"/>
  </cols>
  <sheetData>
    <row r="2" spans="15:21" ht="10.8" customHeight="1"/>
    <row r="3" spans="15:21" hidden="1"/>
    <row r="5" spans="15:21" ht="15.6" customHeight="1"/>
    <row r="7" spans="15:21">
      <c r="O7" s="17" t="s">
        <v>6</v>
      </c>
      <c r="P7" s="18">
        <f>automat!P7</f>
        <v>5</v>
      </c>
      <c r="Q7" s="19"/>
      <c r="R7" s="19"/>
      <c r="S7" s="17" t="s">
        <v>7</v>
      </c>
      <c r="T7" s="18">
        <f>automat!T7</f>
        <v>1</v>
      </c>
    </row>
    <row r="8" spans="15:21" ht="15.6" customHeight="1"/>
    <row r="9" spans="15:21" ht="27" hidden="1">
      <c r="O9" s="3" t="s">
        <v>1</v>
      </c>
      <c r="P9" s="10">
        <f>ROUND(-13.6/(P7^2),2)</f>
        <v>-0.54</v>
      </c>
      <c r="Q9" s="1" t="s">
        <v>0</v>
      </c>
      <c r="S9" s="3" t="s">
        <v>2</v>
      </c>
      <c r="T9" s="10">
        <f>ROUND(-13.6/(T7^2),2)</f>
        <v>-13.6</v>
      </c>
      <c r="U9" s="1" t="s">
        <v>0</v>
      </c>
    </row>
    <row r="10" spans="15:21" ht="27" hidden="1">
      <c r="O10" s="3" t="s">
        <v>1</v>
      </c>
      <c r="P10" s="11">
        <f>P9*1.60217662*10^-19</f>
        <v>-8.6517537480000008E-20</v>
      </c>
      <c r="Q10" s="1" t="s">
        <v>3</v>
      </c>
      <c r="S10" s="3" t="s">
        <v>2</v>
      </c>
      <c r="T10" s="11">
        <f>T9*1.60217662*10^-19</f>
        <v>-2.1789602032000001E-18</v>
      </c>
      <c r="U10" s="1" t="s">
        <v>3</v>
      </c>
    </row>
    <row r="11" spans="15:21" hidden="1">
      <c r="P11" s="10"/>
      <c r="T11" s="10"/>
    </row>
    <row r="12" spans="15:21" ht="27">
      <c r="O12" s="3" t="s">
        <v>4</v>
      </c>
      <c r="P12" s="14">
        <f>ABS(P9-T9)</f>
        <v>13.059999999999999</v>
      </c>
      <c r="Q12" s="1" t="s">
        <v>0</v>
      </c>
      <c r="T12" s="10"/>
    </row>
    <row r="13" spans="15:21" ht="27">
      <c r="O13" s="3" t="s">
        <v>4</v>
      </c>
      <c r="P13" s="14">
        <f>ABS(P10-T10)</f>
        <v>2.0924426657199999E-18</v>
      </c>
      <c r="Q13" s="1" t="s">
        <v>3</v>
      </c>
      <c r="T13" s="3"/>
    </row>
    <row r="14" spans="15:21">
      <c r="P14" s="14"/>
      <c r="T14" s="3"/>
    </row>
    <row r="15" spans="15:21">
      <c r="O15" s="3" t="s">
        <v>5</v>
      </c>
      <c r="P15" s="14">
        <f>P13/(6.62607004*10^-34)</f>
        <v>3157893974993357.5</v>
      </c>
      <c r="Q15" s="1" t="s">
        <v>8</v>
      </c>
      <c r="T15" s="3"/>
    </row>
    <row r="16" spans="15:21">
      <c r="O16" s="7" t="s">
        <v>9</v>
      </c>
      <c r="P16" s="14">
        <f>(299792458)/(P15)</f>
        <v>9.4934301269766535E-8</v>
      </c>
      <c r="Q16" s="1" t="s">
        <v>10</v>
      </c>
      <c r="R16" s="1" t="s">
        <v>11</v>
      </c>
      <c r="S16" s="16">
        <f>ROUND(P16/(10^-9),0)</f>
        <v>95</v>
      </c>
      <c r="T16" s="8" t="s">
        <v>12</v>
      </c>
    </row>
    <row r="17" spans="15:16">
      <c r="P17" s="14"/>
    </row>
    <row r="18" spans="15:16">
      <c r="O18" s="3" t="s">
        <v>13</v>
      </c>
      <c r="P18" s="15" t="str">
        <f>IF(S16&gt;780,"infrared",IF(S16&lt;380,"ultraviolet",IF(AND(S16&lt;=780,S16&gt;=380),"visible light")))</f>
        <v>ultraviolet</v>
      </c>
    </row>
    <row r="19" spans="15:16">
      <c r="P19" s="15"/>
    </row>
  </sheetData>
  <pageMargins left="0.7" right="0.7" top="0.75" bottom="0.75" header="0.3" footer="0.3"/>
  <pageSetup paperSize="9" orientation="portrait"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automat</vt:lpstr>
      <vt:lpstr>zadanie ALL</vt:lpstr>
      <vt:lpstr>zadanie Ef, f, L</vt:lpstr>
      <vt:lpstr>zadanie Ef, f, L - answ.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Gabała</dc:creator>
  <cp:lastModifiedBy>Marek Gabała</cp:lastModifiedBy>
  <dcterms:created xsi:type="dcterms:W3CDTF">2022-03-04T07:53:55Z</dcterms:created>
  <dcterms:modified xsi:type="dcterms:W3CDTF">2022-03-04T08:38:46Z</dcterms:modified>
</cp:coreProperties>
</file>