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0.1 Blog\Posty\16. Automat - Selektor prędkości\"/>
    </mc:Choice>
  </mc:AlternateContent>
  <xr:revisionPtr revIDLastSave="0" documentId="13_ncr:1_{1507A479-3B38-4167-9E2A-90C659128EA7}" xr6:coauthVersionLast="47" xr6:coauthVersionMax="47" xr10:uidLastSave="{00000000-0000-0000-0000-000000000000}"/>
  <bookViews>
    <workbookView xWindow="-108" yWindow="-108" windowWidth="23256" windowHeight="13176" xr2:uid="{C60CD3F7-F152-4C28-816C-56F1A7E9D0BC}"/>
  </bookViews>
  <sheets>
    <sheet name="arkusz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FN153" i="1" l="1"/>
  <c r="FN151" i="1"/>
  <c r="FN155" i="1" s="1"/>
  <c r="FN156" i="1" s="1"/>
  <c r="FO150" i="1"/>
  <c r="FO148" i="1"/>
  <c r="D16" i="1" l="1"/>
  <c r="FN149" i="1"/>
  <c r="FN150" i="1" s="1"/>
  <c r="FE150" i="1"/>
  <c r="FE145" i="1"/>
  <c r="FE146" i="1" s="1"/>
  <c r="FO151" i="1"/>
  <c r="FF150" i="1" s="1"/>
  <c r="FD150" i="1"/>
  <c r="FN148" i="1"/>
  <c r="D17" i="1"/>
  <c r="D14" i="1"/>
  <c r="D18" i="1" l="1"/>
  <c r="D19" i="1" s="1"/>
  <c r="FD151" i="1"/>
  <c r="FD152" i="1" s="1"/>
  <c r="FD153" i="1" s="1"/>
  <c r="FD154" i="1" s="1"/>
  <c r="FD155" i="1" s="1"/>
  <c r="FD156" i="1" s="1"/>
  <c r="FD157" i="1" s="1"/>
  <c r="FD158" i="1" s="1"/>
  <c r="FD159" i="1" s="1"/>
  <c r="FD160" i="1" s="1"/>
  <c r="FD161" i="1" s="1"/>
  <c r="FD162" i="1" s="1"/>
  <c r="FD163" i="1" s="1"/>
  <c r="FD164" i="1" s="1"/>
  <c r="FD165" i="1" s="1"/>
  <c r="FD166" i="1" s="1"/>
  <c r="FD167" i="1" s="1"/>
  <c r="FD168" i="1" s="1"/>
  <c r="FD169" i="1" s="1"/>
  <c r="FD170" i="1" s="1"/>
  <c r="FD171" i="1" s="1"/>
  <c r="FD172" i="1" s="1"/>
  <c r="FD173" i="1" s="1"/>
  <c r="FD174" i="1" s="1"/>
  <c r="FD175" i="1" s="1"/>
  <c r="FD176" i="1" s="1"/>
  <c r="FD177" i="1" s="1"/>
  <c r="FD178" i="1" s="1"/>
  <c r="FD179" i="1" s="1"/>
  <c r="FD180" i="1" s="1"/>
  <c r="FD181" i="1" s="1"/>
  <c r="FD182" i="1" s="1"/>
  <c r="FD183" i="1" s="1"/>
  <c r="FD184" i="1" s="1"/>
  <c r="FD185" i="1" s="1"/>
  <c r="FD186" i="1" s="1"/>
  <c r="FD187" i="1" s="1"/>
  <c r="FD188" i="1" s="1"/>
  <c r="FD189" i="1" s="1"/>
  <c r="FD190" i="1" s="1"/>
  <c r="FD191" i="1" s="1"/>
  <c r="FD192" i="1" s="1"/>
  <c r="FD193" i="1" s="1"/>
  <c r="FD194" i="1" s="1"/>
  <c r="FD195" i="1" s="1"/>
  <c r="FD196" i="1" s="1"/>
  <c r="FD197" i="1" s="1"/>
  <c r="FD198" i="1" s="1"/>
  <c r="FD199" i="1" s="1"/>
  <c r="FD200" i="1" s="1"/>
  <c r="FD201" i="1" s="1"/>
  <c r="FD202" i="1" s="1"/>
  <c r="FD203" i="1" s="1"/>
  <c r="FD204" i="1" s="1"/>
  <c r="FD205" i="1" s="1"/>
  <c r="FD206" i="1" s="1"/>
  <c r="FD207" i="1" s="1"/>
  <c r="FD208" i="1" s="1"/>
  <c r="FD209" i="1" s="1"/>
  <c r="FD210" i="1" s="1"/>
  <c r="FD211" i="1" s="1"/>
  <c r="FD212" i="1" s="1"/>
  <c r="FD213" i="1" s="1"/>
  <c r="FD214" i="1" s="1"/>
  <c r="FD215" i="1" s="1"/>
  <c r="FD216" i="1" s="1"/>
  <c r="FD217" i="1" s="1"/>
  <c r="FD218" i="1" s="1"/>
  <c r="FD219" i="1" s="1"/>
  <c r="FD220" i="1" s="1"/>
  <c r="FD221" i="1" s="1"/>
  <c r="FD222" i="1" s="1"/>
  <c r="FD223" i="1" s="1"/>
  <c r="FD224" i="1" s="1"/>
  <c r="FD225" i="1" s="1"/>
  <c r="FD226" i="1" s="1"/>
  <c r="FD227" i="1" s="1"/>
  <c r="FD228" i="1" s="1"/>
  <c r="FD229" i="1" s="1"/>
  <c r="FD230" i="1" s="1"/>
  <c r="FD231" i="1" s="1"/>
  <c r="FD232" i="1" s="1"/>
  <c r="FD233" i="1" s="1"/>
  <c r="FD234" i="1" s="1"/>
  <c r="FD235" i="1" s="1"/>
  <c r="FD236" i="1" s="1"/>
  <c r="FD237" i="1" s="1"/>
  <c r="FD238" i="1" s="1"/>
  <c r="FD239" i="1" s="1"/>
  <c r="FD240" i="1" s="1"/>
  <c r="FD241" i="1" s="1"/>
  <c r="FD242" i="1" s="1"/>
  <c r="FD243" i="1" s="1"/>
  <c r="FD244" i="1" s="1"/>
  <c r="FD245" i="1" s="1"/>
  <c r="FD246" i="1" s="1"/>
  <c r="FD247" i="1" s="1"/>
  <c r="FD248" i="1" s="1"/>
  <c r="FD249" i="1" s="1"/>
  <c r="FD250" i="1" s="1"/>
  <c r="FE151" i="1"/>
  <c r="D22" i="1" l="1"/>
  <c r="FF151" i="1"/>
  <c r="FR151" i="1" s="1"/>
  <c r="FE152" i="1"/>
  <c r="FE153" i="1" s="1"/>
  <c r="FE154" i="1" s="1"/>
  <c r="FE155" i="1" s="1"/>
  <c r="FE156" i="1" s="1"/>
  <c r="FE157" i="1" s="1"/>
  <c r="FE158" i="1" s="1"/>
  <c r="FE159" i="1" s="1"/>
  <c r="FE160" i="1" s="1"/>
  <c r="FE161" i="1" s="1"/>
  <c r="FE162" i="1" s="1"/>
  <c r="FE163" i="1" s="1"/>
  <c r="FE164" i="1" s="1"/>
  <c r="FE165" i="1" s="1"/>
  <c r="FE166" i="1" s="1"/>
  <c r="FE167" i="1" s="1"/>
  <c r="FE168" i="1" s="1"/>
  <c r="FE169" i="1" s="1"/>
  <c r="FE170" i="1" s="1"/>
  <c r="FE171" i="1" s="1"/>
  <c r="FE172" i="1" s="1"/>
  <c r="FE173" i="1" s="1"/>
  <c r="FE174" i="1" s="1"/>
  <c r="FE175" i="1" s="1"/>
  <c r="FE176" i="1" s="1"/>
  <c r="FE177" i="1" s="1"/>
  <c r="FE178" i="1" s="1"/>
  <c r="FE179" i="1" s="1"/>
  <c r="FE180" i="1" s="1"/>
  <c r="FE181" i="1" s="1"/>
  <c r="FE182" i="1" s="1"/>
  <c r="FE183" i="1" s="1"/>
  <c r="FE184" i="1" s="1"/>
  <c r="FE185" i="1" s="1"/>
  <c r="FE186" i="1" s="1"/>
  <c r="FE187" i="1" s="1"/>
  <c r="FE188" i="1" s="1"/>
  <c r="FE189" i="1" s="1"/>
  <c r="FE190" i="1" s="1"/>
  <c r="FE191" i="1" s="1"/>
  <c r="FE192" i="1" s="1"/>
  <c r="FE193" i="1" s="1"/>
  <c r="FE194" i="1" s="1"/>
  <c r="FE195" i="1" s="1"/>
  <c r="FE196" i="1" s="1"/>
  <c r="FE197" i="1" s="1"/>
  <c r="FE198" i="1" s="1"/>
  <c r="FE199" i="1" s="1"/>
  <c r="FE200" i="1" s="1"/>
  <c r="FE201" i="1" s="1"/>
  <c r="FE202" i="1" s="1"/>
  <c r="FE203" i="1" s="1"/>
  <c r="FE204" i="1" s="1"/>
  <c r="FE205" i="1" s="1"/>
  <c r="FE206" i="1" s="1"/>
  <c r="FE207" i="1" s="1"/>
  <c r="FE208" i="1" s="1"/>
  <c r="FE209" i="1" s="1"/>
  <c r="FE210" i="1" s="1"/>
  <c r="FE211" i="1" s="1"/>
  <c r="FE212" i="1" s="1"/>
  <c r="FE213" i="1" s="1"/>
  <c r="FE214" i="1" s="1"/>
  <c r="FE215" i="1" s="1"/>
  <c r="FE216" i="1" s="1"/>
  <c r="FE217" i="1" s="1"/>
  <c r="FE218" i="1" s="1"/>
  <c r="FE219" i="1" s="1"/>
  <c r="FE220" i="1" s="1"/>
  <c r="FE221" i="1" s="1"/>
  <c r="FE222" i="1" s="1"/>
  <c r="FE223" i="1" s="1"/>
  <c r="FE224" i="1" s="1"/>
  <c r="FE225" i="1" s="1"/>
  <c r="FE226" i="1" s="1"/>
  <c r="FE227" i="1" s="1"/>
  <c r="FE228" i="1" s="1"/>
  <c r="FE229" i="1" s="1"/>
  <c r="FE230" i="1" s="1"/>
  <c r="FE231" i="1" s="1"/>
  <c r="FE232" i="1" s="1"/>
  <c r="FE233" i="1" s="1"/>
  <c r="FE234" i="1" s="1"/>
  <c r="FE235" i="1" s="1"/>
  <c r="FE236" i="1" s="1"/>
  <c r="FE237" i="1" s="1"/>
  <c r="FE238" i="1" s="1"/>
  <c r="FE239" i="1" s="1"/>
  <c r="FE240" i="1" s="1"/>
  <c r="FE241" i="1" s="1"/>
  <c r="FE242" i="1" s="1"/>
  <c r="FE243" i="1" s="1"/>
  <c r="FE244" i="1" s="1"/>
  <c r="FE245" i="1" s="1"/>
  <c r="FE246" i="1" s="1"/>
  <c r="FE247" i="1" s="1"/>
  <c r="FE248" i="1" s="1"/>
  <c r="FE249" i="1" s="1"/>
  <c r="FE250" i="1" s="1"/>
  <c r="FF250" i="1" s="1"/>
  <c r="FF224" i="1" l="1"/>
  <c r="FR224" i="1" s="1"/>
  <c r="FF211" i="1"/>
  <c r="FR211" i="1" s="1"/>
  <c r="FF175" i="1"/>
  <c r="FR175" i="1" s="1"/>
  <c r="FF228" i="1"/>
  <c r="FR228" i="1" s="1"/>
  <c r="FF192" i="1"/>
  <c r="FR192" i="1" s="1"/>
  <c r="FF156" i="1"/>
  <c r="FR156" i="1" s="1"/>
  <c r="FF167" i="1"/>
  <c r="FR167" i="1" s="1"/>
  <c r="FF197" i="1"/>
  <c r="FR197" i="1" s="1"/>
  <c r="FF232" i="1"/>
  <c r="FR232" i="1" s="1"/>
  <c r="FF196" i="1"/>
  <c r="FR196" i="1" s="1"/>
  <c r="FF160" i="1"/>
  <c r="FR160" i="1" s="1"/>
  <c r="FF189" i="1"/>
  <c r="FR189" i="1" s="1"/>
  <c r="FF153" i="1"/>
  <c r="FR153" i="1" s="1"/>
  <c r="FF200" i="1"/>
  <c r="FR200" i="1" s="1"/>
  <c r="FF164" i="1"/>
  <c r="FR164" i="1" s="1"/>
  <c r="FF230" i="1"/>
  <c r="FR230" i="1" s="1"/>
  <c r="FF212" i="1"/>
  <c r="FR212" i="1" s="1"/>
  <c r="FF205" i="1"/>
  <c r="FR205" i="1" s="1"/>
  <c r="FF169" i="1"/>
  <c r="FR169" i="1" s="1"/>
  <c r="FF222" i="1"/>
  <c r="FR222" i="1" s="1"/>
  <c r="FF186" i="1"/>
  <c r="FR186" i="1" s="1"/>
  <c r="FF227" i="1"/>
  <c r="FR227" i="1" s="1"/>
  <c r="FF161" i="1"/>
  <c r="FR161" i="1" s="1"/>
  <c r="FF191" i="1"/>
  <c r="FR191" i="1" s="1"/>
  <c r="FF226" i="1"/>
  <c r="FR226" i="1" s="1"/>
  <c r="FF190" i="1"/>
  <c r="FR190" i="1" s="1"/>
  <c r="FF154" i="1"/>
  <c r="FR154" i="1" s="1"/>
  <c r="FF183" i="1"/>
  <c r="FR183" i="1" s="1"/>
  <c r="FF245" i="1"/>
  <c r="FR245" i="1" s="1"/>
  <c r="FF194" i="1"/>
  <c r="FR194" i="1" s="1"/>
  <c r="FF158" i="1"/>
  <c r="FR158" i="1" s="1"/>
  <c r="FF206" i="1"/>
  <c r="FR206" i="1" s="1"/>
  <c r="FF199" i="1"/>
  <c r="FR199" i="1" s="1"/>
  <c r="FF157" i="1"/>
  <c r="FR157" i="1" s="1"/>
  <c r="FF216" i="1"/>
  <c r="FR216" i="1" s="1"/>
  <c r="FF180" i="1"/>
  <c r="FR180" i="1" s="1"/>
  <c r="FF215" i="1"/>
  <c r="FR215" i="1" s="1"/>
  <c r="FF155" i="1"/>
  <c r="FR155" i="1" s="1"/>
  <c r="FF173" i="1"/>
  <c r="FR173" i="1" s="1"/>
  <c r="FF220" i="1"/>
  <c r="FR220" i="1" s="1"/>
  <c r="FF184" i="1"/>
  <c r="FR184" i="1" s="1"/>
  <c r="FF249" i="1"/>
  <c r="FR249" i="1" s="1"/>
  <c r="FF177" i="1"/>
  <c r="FR177" i="1" s="1"/>
  <c r="FF237" i="1"/>
  <c r="FR237" i="1" s="1"/>
  <c r="FF188" i="1"/>
  <c r="FR188" i="1" s="1"/>
  <c r="FF152" i="1"/>
  <c r="FR152" i="1" s="1"/>
  <c r="FF247" i="1"/>
  <c r="FR247" i="1" s="1"/>
  <c r="FF225" i="1"/>
  <c r="FR225" i="1" s="1"/>
  <c r="FF193" i="1"/>
  <c r="FR193" i="1" s="1"/>
  <c r="FF210" i="1"/>
  <c r="FR210" i="1" s="1"/>
  <c r="FF174" i="1"/>
  <c r="FR174" i="1" s="1"/>
  <c r="FF203" i="1"/>
  <c r="FR203" i="1" s="1"/>
  <c r="FF239" i="1"/>
  <c r="FR239" i="1" s="1"/>
  <c r="FF214" i="1"/>
  <c r="FR214" i="1" s="1"/>
  <c r="FF178" i="1"/>
  <c r="FR178" i="1" s="1"/>
  <c r="FF219" i="1"/>
  <c r="FR219" i="1" s="1"/>
  <c r="FF171" i="1"/>
  <c r="FR171" i="1" s="1"/>
  <c r="FF248" i="1"/>
  <c r="FR248" i="1" s="1"/>
  <c r="FF182" i="1"/>
  <c r="FR182" i="1" s="1"/>
  <c r="FF233" i="1"/>
  <c r="FR233" i="1" s="1"/>
  <c r="FF229" i="1"/>
  <c r="FR229" i="1" s="1"/>
  <c r="FF243" i="1"/>
  <c r="FR243" i="1" s="1"/>
  <c r="FF241" i="1"/>
  <c r="FR241" i="1" s="1"/>
  <c r="FF246" i="1"/>
  <c r="FR246" i="1" s="1"/>
  <c r="FF207" i="1"/>
  <c r="FR207" i="1" s="1"/>
  <c r="FF235" i="1"/>
  <c r="FR235" i="1" s="1"/>
  <c r="FF187" i="1"/>
  <c r="FR187" i="1" s="1"/>
  <c r="FF240" i="1"/>
  <c r="FR240" i="1" s="1"/>
  <c r="FF204" i="1"/>
  <c r="FR204" i="1" s="1"/>
  <c r="FF168" i="1"/>
  <c r="FR168" i="1" s="1"/>
  <c r="FF185" i="1"/>
  <c r="FR185" i="1" s="1"/>
  <c r="FF221" i="1"/>
  <c r="FR221" i="1" s="1"/>
  <c r="FF244" i="1"/>
  <c r="FR244" i="1" s="1"/>
  <c r="FF208" i="1"/>
  <c r="FR208" i="1" s="1"/>
  <c r="FF172" i="1"/>
  <c r="FR172" i="1" s="1"/>
  <c r="FF201" i="1"/>
  <c r="FR201" i="1" s="1"/>
  <c r="FF165" i="1"/>
  <c r="FR165" i="1" s="1"/>
  <c r="FF236" i="1"/>
  <c r="FR236" i="1" s="1"/>
  <c r="FF176" i="1"/>
  <c r="FR176" i="1" s="1"/>
  <c r="FF231" i="1"/>
  <c r="FR231" i="1" s="1"/>
  <c r="FF217" i="1"/>
  <c r="FR217" i="1" s="1"/>
  <c r="FR250" i="1"/>
  <c r="FF242" i="1"/>
  <c r="FR242" i="1" s="1"/>
  <c r="FF223" i="1"/>
  <c r="FR223" i="1" s="1"/>
  <c r="FF181" i="1"/>
  <c r="FR181" i="1" s="1"/>
  <c r="FF234" i="1"/>
  <c r="FR234" i="1" s="1"/>
  <c r="FF198" i="1"/>
  <c r="FR198" i="1" s="1"/>
  <c r="FF162" i="1"/>
  <c r="FR162" i="1" s="1"/>
  <c r="FF179" i="1"/>
  <c r="FR179" i="1" s="1"/>
  <c r="FF209" i="1"/>
  <c r="FR209" i="1" s="1"/>
  <c r="FF238" i="1"/>
  <c r="FR238" i="1" s="1"/>
  <c r="FF202" i="1"/>
  <c r="FR202" i="1" s="1"/>
  <c r="FF166" i="1"/>
  <c r="FR166" i="1" s="1"/>
  <c r="FF195" i="1"/>
  <c r="FR195" i="1" s="1"/>
  <c r="FF159" i="1"/>
  <c r="FR159" i="1" s="1"/>
  <c r="FF218" i="1"/>
  <c r="FR218" i="1" s="1"/>
  <c r="FF170" i="1"/>
  <c r="FR170" i="1" s="1"/>
  <c r="FF213" i="1"/>
  <c r="FR213" i="1" s="1"/>
  <c r="FF163" i="1"/>
  <c r="FR163" i="1" s="1"/>
</calcChain>
</file>

<file path=xl/sharedStrings.xml><?xml version="1.0" encoding="utf-8"?>
<sst xmlns="http://schemas.openxmlformats.org/spreadsheetml/2006/main" count="49" uniqueCount="42">
  <si>
    <t>q =</t>
  </si>
  <si>
    <t>C</t>
  </si>
  <si>
    <t>m =</t>
  </si>
  <si>
    <t>kg</t>
  </si>
  <si>
    <t xml:space="preserve">E = </t>
  </si>
  <si>
    <t>N/C</t>
  </si>
  <si>
    <t xml:space="preserve">B = </t>
  </si>
  <si>
    <t>T</t>
  </si>
  <si>
    <r>
      <t>v</t>
    </r>
    <r>
      <rPr>
        <vertAlign val="subscript"/>
        <sz val="11"/>
        <color theme="1"/>
        <rFont val="Calibri"/>
        <family val="2"/>
        <charset val="238"/>
        <scheme val="minor"/>
      </rPr>
      <t>r</t>
    </r>
    <r>
      <rPr>
        <sz val="11"/>
        <color theme="1"/>
        <rFont val="Calibri"/>
        <family val="2"/>
        <charset val="238"/>
        <scheme val="minor"/>
      </rPr>
      <t xml:space="preserve"> = </t>
    </r>
  </si>
  <si>
    <t>m/s</t>
  </si>
  <si>
    <t>x</t>
  </si>
  <si>
    <t>y</t>
  </si>
  <si>
    <t>górna</t>
  </si>
  <si>
    <t>dolna</t>
  </si>
  <si>
    <t xml:space="preserve">a = </t>
  </si>
  <si>
    <t>N</t>
  </si>
  <si>
    <t>długość</t>
  </si>
  <si>
    <t>współrzędne</t>
  </si>
  <si>
    <t>pkt. początk.</t>
  </si>
  <si>
    <t>tor</t>
  </si>
  <si>
    <t>skok</t>
  </si>
  <si>
    <t>cm</t>
  </si>
  <si>
    <t>s</t>
  </si>
  <si>
    <t>przyrost czasu</t>
  </si>
  <si>
    <t>t</t>
  </si>
  <si>
    <r>
      <t>m/s</t>
    </r>
    <r>
      <rPr>
        <vertAlign val="superscript"/>
        <sz val="11"/>
        <color theme="1"/>
        <rFont val="Calibri"/>
        <family val="2"/>
        <charset val="238"/>
        <scheme val="minor"/>
      </rPr>
      <t>2</t>
    </r>
  </si>
  <si>
    <t>v =</t>
  </si>
  <si>
    <r>
      <t>F</t>
    </r>
    <r>
      <rPr>
        <vertAlign val="subscript"/>
        <sz val="11"/>
        <color theme="1"/>
        <rFont val="Calibri"/>
        <family val="2"/>
        <charset val="238"/>
        <scheme val="minor"/>
      </rPr>
      <t>r</t>
    </r>
    <r>
      <rPr>
        <sz val="11"/>
        <color theme="1"/>
        <rFont val="Calibri"/>
        <family val="2"/>
        <charset val="238"/>
        <scheme val="minor"/>
      </rPr>
      <t xml:space="preserve"> = </t>
    </r>
  </si>
  <si>
    <r>
      <t>F</t>
    </r>
    <r>
      <rPr>
        <vertAlign val="subscript"/>
        <sz val="11"/>
        <color theme="1"/>
        <rFont val="Calibri"/>
        <family val="2"/>
        <charset val="238"/>
        <scheme val="minor"/>
      </rPr>
      <t>el</t>
    </r>
    <r>
      <rPr>
        <sz val="11"/>
        <color theme="1"/>
        <rFont val="Calibri"/>
        <family val="2"/>
        <charset val="238"/>
        <scheme val="minor"/>
      </rPr>
      <t xml:space="preserve"> = </t>
    </r>
  </si>
  <si>
    <r>
      <t>F</t>
    </r>
    <r>
      <rPr>
        <vertAlign val="subscript"/>
        <sz val="11"/>
        <color theme="1"/>
        <rFont val="Calibri"/>
        <family val="2"/>
        <charset val="238"/>
        <scheme val="minor"/>
      </rPr>
      <t>m</t>
    </r>
    <r>
      <rPr>
        <sz val="11"/>
        <color theme="1"/>
        <rFont val="Calibri"/>
        <family val="2"/>
        <charset val="238"/>
        <scheme val="minor"/>
      </rPr>
      <t xml:space="preserve"> = </t>
    </r>
  </si>
  <si>
    <t>x1</t>
  </si>
  <si>
    <t>x10</t>
  </si>
  <si>
    <t>x100</t>
  </si>
  <si>
    <t>x1000</t>
  </si>
  <si>
    <r>
      <t>t</t>
    </r>
    <r>
      <rPr>
        <vertAlign val="subscript"/>
        <sz val="11"/>
        <color theme="1"/>
        <rFont val="Calibri"/>
        <family val="2"/>
        <charset val="238"/>
        <scheme val="minor"/>
      </rPr>
      <t>c</t>
    </r>
    <r>
      <rPr>
        <sz val="11"/>
        <color theme="1"/>
        <rFont val="Calibri"/>
        <family val="2"/>
        <charset val="238"/>
        <scheme val="minor"/>
      </rPr>
      <t xml:space="preserve"> = </t>
    </r>
  </si>
  <si>
    <t>czas całkowity</t>
  </si>
  <si>
    <t>odchylenie</t>
  </si>
  <si>
    <r>
      <t>s</t>
    </r>
    <r>
      <rPr>
        <vertAlign val="subscript"/>
        <sz val="11"/>
        <color theme="1"/>
        <rFont val="Calibri"/>
        <family val="2"/>
        <charset val="238"/>
        <scheme val="minor"/>
      </rPr>
      <t>y</t>
    </r>
    <r>
      <rPr>
        <sz val="11"/>
        <color theme="1"/>
        <rFont val="Calibri"/>
        <family val="2"/>
        <charset val="238"/>
        <scheme val="minor"/>
      </rPr>
      <t xml:space="preserve"> =</t>
    </r>
  </si>
  <si>
    <t>m</t>
  </si>
  <si>
    <t>znacznik B</t>
  </si>
  <si>
    <t>wektor v</t>
  </si>
  <si>
    <t>wymiary płyty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</si>
</sst>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11" fontId="0" fillId="2" borderId="0" xfId="0" applyNumberFormat="1" applyFill="1" applyAlignment="1">
      <alignment vertical="center"/>
    </xf>
    <xf numFmtId="1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1" fontId="6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płyta górna</c:v>
          </c:tx>
          <c:spPr>
            <a:ln w="444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arkusz!$FN$147:$FN$148</c:f>
              <c:numCache>
                <c:formatCode>General</c:formatCode>
                <c:ptCount val="2"/>
                <c:pt idx="0">
                  <c:v>2</c:v>
                </c:pt>
                <c:pt idx="1">
                  <c:v>22</c:v>
                </c:pt>
              </c:numCache>
            </c:numRef>
          </c:xVal>
          <c:yVal>
            <c:numRef>
              <c:f>arkusz!$FO$147:$FO$148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7E9-485A-B004-EFE9CAE8248B}"/>
            </c:ext>
          </c:extLst>
        </c:ser>
        <c:ser>
          <c:idx val="1"/>
          <c:order val="1"/>
          <c:tx>
            <c:v>płyta dolna</c:v>
          </c:tx>
          <c:spPr>
            <a:ln w="444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arkusz!$FN$149:$FN$150</c:f>
              <c:numCache>
                <c:formatCode>General</c:formatCode>
                <c:ptCount val="2"/>
                <c:pt idx="0">
                  <c:v>2</c:v>
                </c:pt>
                <c:pt idx="1">
                  <c:v>22</c:v>
                </c:pt>
              </c:numCache>
            </c:numRef>
          </c:xVal>
          <c:yVal>
            <c:numRef>
              <c:f>arkusz!$FO$149:$FO$150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7E9-485A-B004-EFE9CAE8248B}"/>
            </c:ext>
          </c:extLst>
        </c:ser>
        <c:ser>
          <c:idx val="2"/>
          <c:order val="2"/>
          <c:tx>
            <c:v>tor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arkusz!$FD$150:$FD$250</c:f>
              <c:numCache>
                <c:formatCode>General</c:formatCode>
                <c:ptCount val="101"/>
                <c:pt idx="0">
                  <c:v>2</c:v>
                </c:pt>
                <c:pt idx="1">
                  <c:v>2.2000000000000002</c:v>
                </c:pt>
                <c:pt idx="2">
                  <c:v>2.4000000000000004</c:v>
                </c:pt>
                <c:pt idx="3">
                  <c:v>2.6000000000000005</c:v>
                </c:pt>
                <c:pt idx="4">
                  <c:v>2.8000000000000007</c:v>
                </c:pt>
                <c:pt idx="5">
                  <c:v>3.0000000000000009</c:v>
                </c:pt>
                <c:pt idx="6">
                  <c:v>3.2000000000000011</c:v>
                </c:pt>
                <c:pt idx="7">
                  <c:v>3.4000000000000012</c:v>
                </c:pt>
                <c:pt idx="8">
                  <c:v>3.6000000000000014</c:v>
                </c:pt>
                <c:pt idx="9">
                  <c:v>3.8000000000000016</c:v>
                </c:pt>
                <c:pt idx="10">
                  <c:v>4.0000000000000018</c:v>
                </c:pt>
                <c:pt idx="11">
                  <c:v>4.200000000000002</c:v>
                </c:pt>
                <c:pt idx="12">
                  <c:v>4.4000000000000021</c:v>
                </c:pt>
                <c:pt idx="13">
                  <c:v>4.6000000000000023</c:v>
                </c:pt>
                <c:pt idx="14">
                  <c:v>4.8000000000000025</c:v>
                </c:pt>
                <c:pt idx="15">
                  <c:v>5.0000000000000027</c:v>
                </c:pt>
                <c:pt idx="16">
                  <c:v>5.2000000000000028</c:v>
                </c:pt>
                <c:pt idx="17">
                  <c:v>5.400000000000003</c:v>
                </c:pt>
                <c:pt idx="18">
                  <c:v>5.6000000000000032</c:v>
                </c:pt>
                <c:pt idx="19">
                  <c:v>5.8000000000000034</c:v>
                </c:pt>
                <c:pt idx="20">
                  <c:v>6.0000000000000036</c:v>
                </c:pt>
                <c:pt idx="21">
                  <c:v>6.2000000000000037</c:v>
                </c:pt>
                <c:pt idx="22">
                  <c:v>6.4000000000000039</c:v>
                </c:pt>
                <c:pt idx="23">
                  <c:v>6.6000000000000041</c:v>
                </c:pt>
                <c:pt idx="24">
                  <c:v>6.8000000000000043</c:v>
                </c:pt>
                <c:pt idx="25">
                  <c:v>7.0000000000000044</c:v>
                </c:pt>
                <c:pt idx="26">
                  <c:v>7.2000000000000046</c:v>
                </c:pt>
                <c:pt idx="27">
                  <c:v>7.4000000000000048</c:v>
                </c:pt>
                <c:pt idx="28">
                  <c:v>7.600000000000005</c:v>
                </c:pt>
                <c:pt idx="29">
                  <c:v>7.8000000000000052</c:v>
                </c:pt>
                <c:pt idx="30">
                  <c:v>8.0000000000000053</c:v>
                </c:pt>
                <c:pt idx="31">
                  <c:v>8.2000000000000046</c:v>
                </c:pt>
                <c:pt idx="32">
                  <c:v>8.4000000000000039</c:v>
                </c:pt>
                <c:pt idx="33">
                  <c:v>8.6000000000000032</c:v>
                </c:pt>
                <c:pt idx="34">
                  <c:v>8.8000000000000025</c:v>
                </c:pt>
                <c:pt idx="35">
                  <c:v>9.0000000000000018</c:v>
                </c:pt>
                <c:pt idx="36">
                  <c:v>9.2000000000000011</c:v>
                </c:pt>
                <c:pt idx="37">
                  <c:v>9.4</c:v>
                </c:pt>
                <c:pt idx="38">
                  <c:v>9.6</c:v>
                </c:pt>
                <c:pt idx="39">
                  <c:v>9.7999999999999989</c:v>
                </c:pt>
                <c:pt idx="40">
                  <c:v>9.9999999999999982</c:v>
                </c:pt>
                <c:pt idx="41">
                  <c:v>10.199999999999998</c:v>
                </c:pt>
                <c:pt idx="42">
                  <c:v>10.399999999999997</c:v>
                </c:pt>
                <c:pt idx="43">
                  <c:v>10.599999999999996</c:v>
                </c:pt>
                <c:pt idx="44">
                  <c:v>10.799999999999995</c:v>
                </c:pt>
                <c:pt idx="45">
                  <c:v>10.999999999999995</c:v>
                </c:pt>
                <c:pt idx="46">
                  <c:v>11.199999999999994</c:v>
                </c:pt>
                <c:pt idx="47">
                  <c:v>11.399999999999993</c:v>
                </c:pt>
                <c:pt idx="48">
                  <c:v>11.599999999999993</c:v>
                </c:pt>
                <c:pt idx="49">
                  <c:v>11.799999999999992</c:v>
                </c:pt>
                <c:pt idx="50">
                  <c:v>11.999999999999991</c:v>
                </c:pt>
                <c:pt idx="51">
                  <c:v>12.19999999999999</c:v>
                </c:pt>
                <c:pt idx="52">
                  <c:v>12.39999999999999</c:v>
                </c:pt>
                <c:pt idx="53">
                  <c:v>12.599999999999989</c:v>
                </c:pt>
                <c:pt idx="54">
                  <c:v>12.799999999999988</c:v>
                </c:pt>
                <c:pt idx="55">
                  <c:v>12.999999999999988</c:v>
                </c:pt>
                <c:pt idx="56">
                  <c:v>13.199999999999987</c:v>
                </c:pt>
                <c:pt idx="57">
                  <c:v>13.399999999999986</c:v>
                </c:pt>
                <c:pt idx="58">
                  <c:v>13.599999999999985</c:v>
                </c:pt>
                <c:pt idx="59">
                  <c:v>13.799999999999985</c:v>
                </c:pt>
                <c:pt idx="60">
                  <c:v>13.999999999999984</c:v>
                </c:pt>
                <c:pt idx="61">
                  <c:v>14.199999999999983</c:v>
                </c:pt>
                <c:pt idx="62">
                  <c:v>14.399999999999983</c:v>
                </c:pt>
                <c:pt idx="63">
                  <c:v>14.599999999999982</c:v>
                </c:pt>
                <c:pt idx="64">
                  <c:v>14.799999999999981</c:v>
                </c:pt>
                <c:pt idx="65">
                  <c:v>14.99999999999998</c:v>
                </c:pt>
                <c:pt idx="66">
                  <c:v>15.19999999999998</c:v>
                </c:pt>
                <c:pt idx="67">
                  <c:v>15.399999999999979</c:v>
                </c:pt>
                <c:pt idx="68">
                  <c:v>15.599999999999978</c:v>
                </c:pt>
                <c:pt idx="69">
                  <c:v>15.799999999999978</c:v>
                </c:pt>
                <c:pt idx="70">
                  <c:v>15.999999999999977</c:v>
                </c:pt>
                <c:pt idx="71">
                  <c:v>16.199999999999978</c:v>
                </c:pt>
                <c:pt idx="72">
                  <c:v>16.399999999999977</c:v>
                </c:pt>
                <c:pt idx="73">
                  <c:v>16.599999999999977</c:v>
                </c:pt>
                <c:pt idx="74">
                  <c:v>16.799999999999976</c:v>
                </c:pt>
                <c:pt idx="75">
                  <c:v>16.999999999999975</c:v>
                </c:pt>
                <c:pt idx="76">
                  <c:v>17.199999999999974</c:v>
                </c:pt>
                <c:pt idx="77">
                  <c:v>17.399999999999974</c:v>
                </c:pt>
                <c:pt idx="78">
                  <c:v>17.599999999999973</c:v>
                </c:pt>
                <c:pt idx="79">
                  <c:v>17.799999999999972</c:v>
                </c:pt>
                <c:pt idx="80">
                  <c:v>17.999999999999972</c:v>
                </c:pt>
                <c:pt idx="81">
                  <c:v>18.199999999999971</c:v>
                </c:pt>
                <c:pt idx="82">
                  <c:v>18.39999999999997</c:v>
                </c:pt>
                <c:pt idx="83">
                  <c:v>18.599999999999969</c:v>
                </c:pt>
                <c:pt idx="84">
                  <c:v>18.799999999999969</c:v>
                </c:pt>
                <c:pt idx="85">
                  <c:v>18.999999999999968</c:v>
                </c:pt>
                <c:pt idx="86">
                  <c:v>19.199999999999967</c:v>
                </c:pt>
                <c:pt idx="87">
                  <c:v>19.399999999999967</c:v>
                </c:pt>
                <c:pt idx="88">
                  <c:v>19.599999999999966</c:v>
                </c:pt>
                <c:pt idx="89">
                  <c:v>19.799999999999965</c:v>
                </c:pt>
                <c:pt idx="90">
                  <c:v>19.999999999999964</c:v>
                </c:pt>
                <c:pt idx="91">
                  <c:v>20.199999999999964</c:v>
                </c:pt>
                <c:pt idx="92">
                  <c:v>20.399999999999963</c:v>
                </c:pt>
                <c:pt idx="93">
                  <c:v>20.599999999999962</c:v>
                </c:pt>
                <c:pt idx="94">
                  <c:v>20.799999999999962</c:v>
                </c:pt>
                <c:pt idx="95">
                  <c:v>20.999999999999961</c:v>
                </c:pt>
                <c:pt idx="96">
                  <c:v>21.19999999999996</c:v>
                </c:pt>
                <c:pt idx="97">
                  <c:v>21.399999999999959</c:v>
                </c:pt>
                <c:pt idx="98">
                  <c:v>21.599999999999959</c:v>
                </c:pt>
                <c:pt idx="99">
                  <c:v>21.799999999999958</c:v>
                </c:pt>
                <c:pt idx="100">
                  <c:v>21.999999999999957</c:v>
                </c:pt>
              </c:numCache>
            </c:numRef>
          </c:xVal>
          <c:yVal>
            <c:numRef>
              <c:f>arkusz!$FF$150:$FF$250</c:f>
              <c:numCache>
                <c:formatCode>0.00E+00</c:formatCode>
                <c:ptCount val="101"/>
                <c:pt idx="0" formatCode="General">
                  <c:v>2</c:v>
                </c:pt>
                <c:pt idx="1">
                  <c:v>2.0000375682318334</c:v>
                </c:pt>
                <c:pt idx="2">
                  <c:v>2.0001502729273342</c:v>
                </c:pt>
                <c:pt idx="3">
                  <c:v>2.0003381140865022</c:v>
                </c:pt>
                <c:pt idx="4">
                  <c:v>2.0006010917093371</c:v>
                </c:pt>
                <c:pt idx="5">
                  <c:v>2.0009392057958388</c:v>
                </c:pt>
                <c:pt idx="6">
                  <c:v>2.0013524563460079</c:v>
                </c:pt>
                <c:pt idx="7">
                  <c:v>2.0018408433598442</c:v>
                </c:pt>
                <c:pt idx="8">
                  <c:v>2.0024043668373479</c:v>
                </c:pt>
                <c:pt idx="9">
                  <c:v>2.0030430267785184</c:v>
                </c:pt>
                <c:pt idx="10">
                  <c:v>2.0037568231833558</c:v>
                </c:pt>
                <c:pt idx="11">
                  <c:v>2.0045457560518605</c:v>
                </c:pt>
                <c:pt idx="12">
                  <c:v>2.0054098253840325</c:v>
                </c:pt>
                <c:pt idx="13">
                  <c:v>2.0063490311798713</c:v>
                </c:pt>
                <c:pt idx="14">
                  <c:v>2.0073633734393774</c:v>
                </c:pt>
                <c:pt idx="15">
                  <c:v>2.0084528521625509</c:v>
                </c:pt>
                <c:pt idx="16">
                  <c:v>2.0096174673493912</c:v>
                </c:pt>
                <c:pt idx="17">
                  <c:v>2.0108572189998983</c:v>
                </c:pt>
                <c:pt idx="18">
                  <c:v>2.0121721071140728</c:v>
                </c:pt>
                <c:pt idx="19">
                  <c:v>2.0135621316919146</c:v>
                </c:pt>
                <c:pt idx="20">
                  <c:v>2.0150272927334236</c:v>
                </c:pt>
                <c:pt idx="21">
                  <c:v>2.0165675902385991</c:v>
                </c:pt>
                <c:pt idx="22">
                  <c:v>2.0181830242074423</c:v>
                </c:pt>
                <c:pt idx="23">
                  <c:v>2.0198735946399524</c:v>
                </c:pt>
                <c:pt idx="24">
                  <c:v>2.0216393015361298</c:v>
                </c:pt>
                <c:pt idx="25">
                  <c:v>2.0234801448959741</c:v>
                </c:pt>
                <c:pt idx="26">
                  <c:v>2.0253961247194856</c:v>
                </c:pt>
                <c:pt idx="27">
                  <c:v>2.027387241006664</c:v>
                </c:pt>
                <c:pt idx="28">
                  <c:v>2.0294534937575097</c:v>
                </c:pt>
                <c:pt idx="29">
                  <c:v>2.0315948829720227</c:v>
                </c:pt>
                <c:pt idx="30">
                  <c:v>2.0338114086502026</c:v>
                </c:pt>
                <c:pt idx="31">
                  <c:v>2.0361030707920498</c:v>
                </c:pt>
                <c:pt idx="32">
                  <c:v>2.0384698693975638</c:v>
                </c:pt>
                <c:pt idx="33">
                  <c:v>2.0409118044667451</c:v>
                </c:pt>
                <c:pt idx="34">
                  <c:v>2.0434288759995938</c:v>
                </c:pt>
                <c:pt idx="35">
                  <c:v>2.0460210839961093</c:v>
                </c:pt>
                <c:pt idx="36">
                  <c:v>2.0486884284562921</c:v>
                </c:pt>
                <c:pt idx="37">
                  <c:v>2.0514309093801417</c:v>
                </c:pt>
                <c:pt idx="38">
                  <c:v>2.0542485267676587</c:v>
                </c:pt>
                <c:pt idx="39">
                  <c:v>2.0571412806188425</c:v>
                </c:pt>
                <c:pt idx="40">
                  <c:v>2.0601091709336936</c:v>
                </c:pt>
                <c:pt idx="41">
                  <c:v>2.063152197712212</c:v>
                </c:pt>
                <c:pt idx="42">
                  <c:v>2.0662703609543973</c:v>
                </c:pt>
                <c:pt idx="43">
                  <c:v>2.0694636606602499</c:v>
                </c:pt>
                <c:pt idx="44">
                  <c:v>2.0727320968297693</c:v>
                </c:pt>
                <c:pt idx="45">
                  <c:v>2.0760756694629561</c:v>
                </c:pt>
                <c:pt idx="46">
                  <c:v>2.0794943785598097</c:v>
                </c:pt>
                <c:pt idx="47">
                  <c:v>2.0829882241203306</c:v>
                </c:pt>
                <c:pt idx="48">
                  <c:v>2.0865572061445188</c:v>
                </c:pt>
                <c:pt idx="49">
                  <c:v>2.0902013246323738</c:v>
                </c:pt>
                <c:pt idx="50">
                  <c:v>2.0939205795838962</c:v>
                </c:pt>
                <c:pt idx="51">
                  <c:v>2.0977149709990854</c:v>
                </c:pt>
                <c:pt idx="52">
                  <c:v>2.101584498877942</c:v>
                </c:pt>
                <c:pt idx="53">
                  <c:v>2.1055291632204658</c:v>
                </c:pt>
                <c:pt idx="54">
                  <c:v>2.1095489640266565</c:v>
                </c:pt>
                <c:pt idx="55">
                  <c:v>2.1136439012965145</c:v>
                </c:pt>
                <c:pt idx="56">
                  <c:v>2.1178139750300393</c:v>
                </c:pt>
                <c:pt idx="57">
                  <c:v>2.1220591852272315</c:v>
                </c:pt>
                <c:pt idx="58">
                  <c:v>2.1263795318880905</c:v>
                </c:pt>
                <c:pt idx="59">
                  <c:v>2.1307750150126168</c:v>
                </c:pt>
                <c:pt idx="60">
                  <c:v>2.1352456346008104</c:v>
                </c:pt>
                <c:pt idx="61">
                  <c:v>2.1397913906526709</c:v>
                </c:pt>
                <c:pt idx="62">
                  <c:v>2.1444122831681987</c:v>
                </c:pt>
                <c:pt idx="63">
                  <c:v>2.1491083121473933</c:v>
                </c:pt>
                <c:pt idx="64">
                  <c:v>2.1538794775902552</c:v>
                </c:pt>
                <c:pt idx="65">
                  <c:v>2.1587257794967845</c:v>
                </c:pt>
                <c:pt idx="66">
                  <c:v>2.1636472178669806</c:v>
                </c:pt>
                <c:pt idx="67">
                  <c:v>2.168643792700844</c:v>
                </c:pt>
                <c:pt idx="68">
                  <c:v>2.1737155039983742</c:v>
                </c:pt>
                <c:pt idx="69">
                  <c:v>2.1788623517595718</c:v>
                </c:pt>
                <c:pt idx="70">
                  <c:v>2.1840843359844362</c:v>
                </c:pt>
                <c:pt idx="71">
                  <c:v>2.1893814566729679</c:v>
                </c:pt>
                <c:pt idx="72">
                  <c:v>2.1947537138251669</c:v>
                </c:pt>
                <c:pt idx="73">
                  <c:v>2.2002011074410328</c:v>
                </c:pt>
                <c:pt idx="74">
                  <c:v>2.205723637520566</c:v>
                </c:pt>
                <c:pt idx="75">
                  <c:v>2.211321304063766</c:v>
                </c:pt>
                <c:pt idx="76">
                  <c:v>2.2169941070706334</c:v>
                </c:pt>
                <c:pt idx="77">
                  <c:v>2.222742046541168</c:v>
                </c:pt>
                <c:pt idx="78">
                  <c:v>2.2285651224753695</c:v>
                </c:pt>
                <c:pt idx="79">
                  <c:v>2.2344633348732379</c:v>
                </c:pt>
                <c:pt idx="80">
                  <c:v>2.240436683734774</c:v>
                </c:pt>
                <c:pt idx="81">
                  <c:v>2.246485169059977</c:v>
                </c:pt>
                <c:pt idx="82">
                  <c:v>2.2526087908488468</c:v>
                </c:pt>
                <c:pt idx="83">
                  <c:v>2.2588075491013839</c:v>
                </c:pt>
                <c:pt idx="84">
                  <c:v>2.2650814438175884</c:v>
                </c:pt>
                <c:pt idx="85">
                  <c:v>2.2714304749974596</c:v>
                </c:pt>
                <c:pt idx="86">
                  <c:v>2.2778546426409982</c:v>
                </c:pt>
                <c:pt idx="87">
                  <c:v>2.2843539467482041</c:v>
                </c:pt>
                <c:pt idx="88">
                  <c:v>2.2909283873190769</c:v>
                </c:pt>
                <c:pt idx="89">
                  <c:v>2.2975779643536165</c:v>
                </c:pt>
                <c:pt idx="90">
                  <c:v>2.3043026778518239</c:v>
                </c:pt>
                <c:pt idx="91">
                  <c:v>2.3111025278136976</c:v>
                </c:pt>
                <c:pt idx="92">
                  <c:v>2.3179775142392391</c:v>
                </c:pt>
                <c:pt idx="93">
                  <c:v>2.3249276371284475</c:v>
                </c:pt>
                <c:pt idx="94">
                  <c:v>2.3319528964813228</c:v>
                </c:pt>
                <c:pt idx="95">
                  <c:v>2.3390532922978653</c:v>
                </c:pt>
                <c:pt idx="96">
                  <c:v>2.3462288245780751</c:v>
                </c:pt>
                <c:pt idx="97">
                  <c:v>2.3534794933219523</c:v>
                </c:pt>
                <c:pt idx="98">
                  <c:v>2.3608052985294958</c:v>
                </c:pt>
                <c:pt idx="99">
                  <c:v>2.3682062402007071</c:v>
                </c:pt>
                <c:pt idx="100">
                  <c:v>2.3756823183355853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91-4F0B-8412-1725B8515650}"/>
            </c:ext>
          </c:extLst>
        </c:ser>
        <c:ser>
          <c:idx val="3"/>
          <c:order val="3"/>
          <c:tx>
            <c:v>cząstka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</c:marker>
          <c:xVal>
            <c:numRef>
              <c:f>arkusz!$FN$151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Ref>
              <c:f>arkusz!$FO$151</c:f>
              <c:numCache>
                <c:formatCode>General</c:formatCode>
                <c:ptCount val="1"/>
                <c:pt idx="0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291-4F0B-8412-1725B8515650}"/>
            </c:ext>
          </c:extLst>
        </c:ser>
        <c:ser>
          <c:idx val="4"/>
          <c:order val="4"/>
          <c:tx>
            <c:v>znacznik B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14"/>
            <c:spPr>
              <a:noFill/>
              <a:ln w="9525">
                <a:solidFill>
                  <a:schemeClr val="accent5"/>
                </a:solidFill>
              </a:ln>
              <a:effectLst/>
            </c:spPr>
          </c:marker>
          <c:dPt>
            <c:idx val="0"/>
            <c:marker>
              <c:symbol val="x"/>
              <c:size val="14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A291-4F0B-8412-1725B8515650}"/>
              </c:ext>
            </c:extLst>
          </c:dPt>
          <c:xVal>
            <c:numRef>
              <c:f>arkusz!$FN$153</c:f>
              <c:numCache>
                <c:formatCode>General</c:formatCode>
                <c:ptCount val="1"/>
                <c:pt idx="0">
                  <c:v>23</c:v>
                </c:pt>
              </c:numCache>
            </c:numRef>
          </c:xVal>
          <c:yVal>
            <c:numRef>
              <c:f>arkusz!$FO$153</c:f>
              <c:numCache>
                <c:formatCode>General</c:formatCode>
                <c:ptCount val="1"/>
                <c:pt idx="0">
                  <c:v>3.3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291-4F0B-8412-1725B8515650}"/>
            </c:ext>
          </c:extLst>
        </c:ser>
        <c:ser>
          <c:idx val="5"/>
          <c:order val="5"/>
          <c:tx>
            <c:v>znacznik B - obramowanie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22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arkusz!$FN$153</c:f>
              <c:numCache>
                <c:formatCode>General</c:formatCode>
                <c:ptCount val="1"/>
                <c:pt idx="0">
                  <c:v>23</c:v>
                </c:pt>
              </c:numCache>
            </c:numRef>
          </c:xVal>
          <c:yVal>
            <c:numRef>
              <c:f>arkusz!$FO$153</c:f>
              <c:numCache>
                <c:formatCode>General</c:formatCode>
                <c:ptCount val="1"/>
                <c:pt idx="0">
                  <c:v>3.3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291-4F0B-8412-1725B8515650}"/>
            </c:ext>
          </c:extLst>
        </c:ser>
        <c:ser>
          <c:idx val="6"/>
          <c:order val="6"/>
          <c:tx>
            <c:v>wektor v</c:v>
          </c:tx>
          <c:spPr>
            <a:ln w="34925" cap="rnd">
              <a:solidFill>
                <a:srgbClr val="FF0000"/>
              </a:solidFill>
              <a:round/>
              <a:tailEnd type="triangle"/>
            </a:ln>
            <a:effectLst/>
          </c:spPr>
          <c:marker>
            <c:symbol val="none"/>
          </c:marker>
          <c:xVal>
            <c:numRef>
              <c:f>arkusz!$FN$155:$FN$156</c:f>
              <c:numCache>
                <c:formatCode>General</c:formatCode>
                <c:ptCount val="2"/>
                <c:pt idx="0">
                  <c:v>2</c:v>
                </c:pt>
                <c:pt idx="1">
                  <c:v>7</c:v>
                </c:pt>
              </c:numCache>
            </c:numRef>
          </c:xVal>
          <c:yVal>
            <c:numRef>
              <c:f>arkusz!$FO$155:$FO$156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A291-4F0B-8412-1725B8515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7181216"/>
        <c:axId val="987181632"/>
      </c:scatterChart>
      <c:valAx>
        <c:axId val="987181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200"/>
                  <a:t>x, cm</a:t>
                </a:r>
              </a:p>
            </c:rich>
          </c:tx>
          <c:layout>
            <c:manualLayout>
              <c:xMode val="edge"/>
              <c:yMode val="edge"/>
              <c:x val="0.84740413545867743"/>
              <c:y val="0.919417285314969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87181632"/>
        <c:crosses val="autoZero"/>
        <c:crossBetween val="midCat"/>
      </c:valAx>
      <c:valAx>
        <c:axId val="98718163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200"/>
                  <a:t>y, cm</a:t>
                </a:r>
              </a:p>
            </c:rich>
          </c:tx>
          <c:layout>
            <c:manualLayout>
              <c:xMode val="edge"/>
              <c:yMode val="edge"/>
              <c:x val="4.8817457269060879E-2"/>
              <c:y val="7.3739978409131601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871812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pin" dx="26" fmlaLink="$D$8" max="30000" page="10" val="10100"/>
</file>

<file path=xl/ctrlProps/ctrlProp2.xml><?xml version="1.0" encoding="utf-8"?>
<formControlPr xmlns="http://schemas.microsoft.com/office/spreadsheetml/2009/9/main" objectType="Spin" dx="26" fmlaLink="$D$8" inc="10" max="30000" page="10" val="10100"/>
</file>

<file path=xl/ctrlProps/ctrlProp3.xml><?xml version="1.0" encoding="utf-8"?>
<formControlPr xmlns="http://schemas.microsoft.com/office/spreadsheetml/2009/9/main" objectType="Spin" dx="26" fmlaLink="$D$8" inc="100" max="30000" page="10" val="10100"/>
</file>

<file path=xl/ctrlProps/ctrlProp4.xml><?xml version="1.0" encoding="utf-8"?>
<formControlPr xmlns="http://schemas.microsoft.com/office/spreadsheetml/2009/9/main" objectType="Spin" dx="26" fmlaLink="$D$8" inc="1000" max="30000" page="10" val="1010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14</xdr:col>
      <xdr:colOff>121920</xdr:colOff>
      <xdr:row>0</xdr:row>
      <xdr:rowOff>133350</xdr:rowOff>
    </xdr:from>
    <xdr:to>
      <xdr:col>24</xdr:col>
      <xdr:colOff>274320</xdr:colOff>
      <xdr:row>32</xdr:row>
      <xdr:rowOff>30480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15240</xdr:colOff>
          <xdr:row>5</xdr:row>
          <xdr:rowOff>83820</xdr:rowOff>
        </xdr:from>
        <xdr:to>
          <xdr:col>6</xdr:col>
          <xdr:colOff>22860</xdr:colOff>
          <xdr:row>6</xdr:row>
          <xdr:rowOff>152400</xdr:rowOff>
        </xdr:to>
        <xdr:sp macro="" textlink="">
          <xdr:nvSpPr>
            <xdr:cNvPr id="1025" name="Spinner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7620</xdr:colOff>
          <xdr:row>5</xdr:row>
          <xdr:rowOff>83820</xdr:rowOff>
        </xdr:from>
        <xdr:to>
          <xdr:col>8</xdr:col>
          <xdr:colOff>38100</xdr:colOff>
          <xdr:row>6</xdr:row>
          <xdr:rowOff>152400</xdr:rowOff>
        </xdr:to>
        <xdr:sp macro="" textlink="">
          <xdr:nvSpPr>
            <xdr:cNvPr id="1026" name="Spinne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9</xdr:col>
          <xdr:colOff>0</xdr:colOff>
          <xdr:row>5</xdr:row>
          <xdr:rowOff>83820</xdr:rowOff>
        </xdr:from>
        <xdr:to>
          <xdr:col>10</xdr:col>
          <xdr:colOff>30480</xdr:colOff>
          <xdr:row>6</xdr:row>
          <xdr:rowOff>152400</xdr:rowOff>
        </xdr:to>
        <xdr:sp macro="" textlink="">
          <xdr:nvSpPr>
            <xdr:cNvPr id="1027" name="Spinner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7620</xdr:colOff>
          <xdr:row>5</xdr:row>
          <xdr:rowOff>83820</xdr:rowOff>
        </xdr:from>
        <xdr:to>
          <xdr:col>11</xdr:col>
          <xdr:colOff>259080</xdr:colOff>
          <xdr:row>6</xdr:row>
          <xdr:rowOff>152400</xdr:rowOff>
        </xdr:to>
        <xdr:sp macro="" textlink="">
          <xdr:nvSpPr>
            <xdr:cNvPr id="1028" name="Spinner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16</xdr:col>
      <xdr:colOff>210672</xdr:colOff>
      <xdr:row>4</xdr:row>
      <xdr:rowOff>28240</xdr:rowOff>
    </xdr:from>
    <xdr:ext cx="4042325" cy="264560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487772" y="759760"/>
          <a:ext cx="404232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100" b="1"/>
            <a:t>+</a:t>
          </a:r>
          <a:r>
            <a:rPr lang="pl-PL" sz="1100" b="1" baseline="0"/>
            <a:t>           +</a:t>
          </a:r>
          <a:r>
            <a:rPr lang="pl-PL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+           +           +           +           +           +           +           +</a:t>
          </a:r>
          <a:endParaRPr lang="pl-PL" sz="1100" b="1"/>
        </a:p>
      </xdr:txBody>
    </xdr:sp>
    <xdr:clientData/>
  </xdr:oneCellAnchor>
  <xdr:oneCellAnchor>
    <xdr:from>
      <xdr:col>16</xdr:col>
      <xdr:colOff>80682</xdr:colOff>
      <xdr:row>20</xdr:row>
      <xdr:rowOff>125506</xdr:rowOff>
    </xdr:from>
    <xdr:ext cx="4332148" cy="311496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360023" y="3845859"/>
          <a:ext cx="4332148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400" b="1" baseline="0"/>
            <a:t>-           -</a:t>
          </a:r>
          <a:r>
            <a:rPr lang="pl-PL" sz="14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-           -           -           -           -           -           - </a:t>
          </a:r>
          <a:endParaRPr lang="pl-PL" sz="1400" b="1"/>
        </a:p>
      </xdr:txBody>
    </xdr:sp>
    <xdr:clientData/>
  </xdr:oneCellAnchor>
  <xdr:oneCellAnchor>
    <xdr:from>
      <xdr:col>23</xdr:col>
      <xdr:colOff>149712</xdr:colOff>
      <xdr:row>3</xdr:row>
      <xdr:rowOff>66340</xdr:rowOff>
    </xdr:from>
    <xdr:ext cx="357214" cy="468013"/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1694012" y="614980"/>
          <a:ext cx="357214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2400" b="1"/>
            <a:t>B</a:t>
          </a:r>
        </a:p>
      </xdr:txBody>
    </xdr:sp>
    <xdr:clientData/>
  </xdr:oneCellAnchor>
  <xdr:oneCellAnchor>
    <xdr:from>
      <xdr:col>16</xdr:col>
      <xdr:colOff>363072</xdr:colOff>
      <xdr:row>11</xdr:row>
      <xdr:rowOff>43480</xdr:rowOff>
    </xdr:from>
    <xdr:ext cx="330283" cy="468013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640172" y="2070400"/>
          <a:ext cx="330283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2400" b="1">
              <a:solidFill>
                <a:srgbClr val="FF0000"/>
              </a:solidFill>
            </a:rPr>
            <a:t>v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06FD8-7A4E-4F21-8411-7F3213EF5C57}">
  <dimension ref="B6:FT257"/>
  <sheetViews>
    <sheetView showGridLines="0" tabSelected="1" zoomScaleNormal="100" workbookViewId="0">
      <selection activeCell="AA16" sqref="AA16"/>
    </sheetView>
  </sheetViews>
  <sheetFormatPr defaultRowHeight="14.4" x14ac:dyDescent="0.3"/>
  <cols>
    <col min="1" max="1" width="8.88671875" style="5"/>
    <col min="2" max="2" width="9.44140625" style="4" customWidth="1"/>
    <col min="3" max="3" width="5.21875" style="5" customWidth="1"/>
    <col min="4" max="4" width="13" style="5" customWidth="1"/>
    <col min="5" max="5" width="9.21875" style="5" bestFit="1" customWidth="1"/>
    <col min="6" max="6" width="3.21875" style="5" customWidth="1"/>
    <col min="7" max="7" width="1.44140625" style="5" customWidth="1"/>
    <col min="8" max="8" width="3.21875" style="5" customWidth="1"/>
    <col min="9" max="9" width="1.6640625" style="5" customWidth="1"/>
    <col min="10" max="10" width="3.21875" style="5" customWidth="1"/>
    <col min="11" max="11" width="1.44140625" style="5" customWidth="1"/>
    <col min="12" max="12" width="13.77734375" style="1" customWidth="1"/>
    <col min="13" max="13" width="5" style="1" customWidth="1"/>
    <col min="14" max="16384" width="8.88671875" style="5"/>
  </cols>
  <sheetData>
    <row r="6" spans="3:12" x14ac:dyDescent="0.3">
      <c r="C6" s="5" t="s">
        <v>0</v>
      </c>
      <c r="D6" s="8">
        <v>1.5999999999999999E-19</v>
      </c>
      <c r="E6" s="5" t="s">
        <v>1</v>
      </c>
    </row>
    <row r="7" spans="3:12" x14ac:dyDescent="0.3">
      <c r="C7" s="5" t="s">
        <v>2</v>
      </c>
      <c r="D7" s="8">
        <v>1.6700000000000002E-27</v>
      </c>
      <c r="E7" s="5" t="s">
        <v>3</v>
      </c>
    </row>
    <row r="8" spans="3:12" x14ac:dyDescent="0.3">
      <c r="C8" s="5" t="s">
        <v>26</v>
      </c>
      <c r="D8" s="9">
        <v>10100</v>
      </c>
      <c r="E8" s="5" t="s">
        <v>9</v>
      </c>
      <c r="F8" s="4" t="s">
        <v>30</v>
      </c>
      <c r="G8" s="4"/>
      <c r="H8" s="4" t="s">
        <v>31</v>
      </c>
      <c r="I8" s="4"/>
      <c r="J8" s="4" t="s">
        <v>32</v>
      </c>
      <c r="K8" s="4"/>
      <c r="L8" s="2" t="s">
        <v>33</v>
      </c>
    </row>
    <row r="10" spans="3:12" x14ac:dyDescent="0.3">
      <c r="C10" s="5" t="s">
        <v>4</v>
      </c>
      <c r="D10" s="10">
        <v>20</v>
      </c>
      <c r="E10" s="5" t="s">
        <v>5</v>
      </c>
    </row>
    <row r="11" spans="3:12" x14ac:dyDescent="0.3">
      <c r="C11" s="5" t="s">
        <v>6</v>
      </c>
      <c r="D11" s="8">
        <v>2E-3</v>
      </c>
      <c r="E11" s="5" t="s">
        <v>7</v>
      </c>
    </row>
    <row r="14" spans="3:12" ht="15.6" x14ac:dyDescent="0.3">
      <c r="C14" s="5" t="s">
        <v>8</v>
      </c>
      <c r="D14" s="5">
        <f>D10/D11</f>
        <v>10000</v>
      </c>
      <c r="E14" s="5" t="s">
        <v>9</v>
      </c>
    </row>
    <row r="16" spans="3:12" ht="15.6" x14ac:dyDescent="0.3">
      <c r="C16" s="5" t="s">
        <v>29</v>
      </c>
      <c r="D16" s="6">
        <f>D6*D8*D11</f>
        <v>3.2319999999999998E-18</v>
      </c>
      <c r="E16" s="5" t="s">
        <v>15</v>
      </c>
    </row>
    <row r="17" spans="2:14" ht="15.6" x14ac:dyDescent="0.3">
      <c r="C17" s="5" t="s">
        <v>28</v>
      </c>
      <c r="D17" s="6">
        <f>D10*D6</f>
        <v>3.1999999999999999E-18</v>
      </c>
      <c r="E17" s="5" t="s">
        <v>15</v>
      </c>
      <c r="N17" s="1"/>
    </row>
    <row r="18" spans="2:14" ht="15.6" x14ac:dyDescent="0.3">
      <c r="C18" s="5" t="s">
        <v>27</v>
      </c>
      <c r="D18" s="6">
        <f>D17-D16</f>
        <v>-3.1999999999999907E-20</v>
      </c>
      <c r="E18" s="5" t="s">
        <v>15</v>
      </c>
    </row>
    <row r="19" spans="2:14" ht="16.2" x14ac:dyDescent="0.3">
      <c r="C19" s="5" t="s">
        <v>14</v>
      </c>
      <c r="D19" s="6">
        <f>D18/D7</f>
        <v>-19161676.646706529</v>
      </c>
      <c r="E19" s="5" t="s">
        <v>25</v>
      </c>
    </row>
    <row r="21" spans="2:14" ht="15.6" x14ac:dyDescent="0.3">
      <c r="B21" s="4" t="s">
        <v>35</v>
      </c>
      <c r="C21" s="5" t="s">
        <v>34</v>
      </c>
      <c r="D21" s="5">
        <f>(M22*0.01)/D8</f>
        <v>1.9801980198019803E-5</v>
      </c>
      <c r="E21" s="5" t="s">
        <v>22</v>
      </c>
      <c r="L21" s="5" t="s">
        <v>41</v>
      </c>
    </row>
    <row r="22" spans="2:14" ht="15.6" x14ac:dyDescent="0.3">
      <c r="B22" s="4" t="s">
        <v>36</v>
      </c>
      <c r="C22" s="5" t="s">
        <v>37</v>
      </c>
      <c r="D22" s="6">
        <f>(0.5*D19*D21^2)</f>
        <v>-3.7568231833558538E-3</v>
      </c>
      <c r="E22" s="5" t="s">
        <v>38</v>
      </c>
      <c r="L22" s="7" t="s">
        <v>16</v>
      </c>
      <c r="M22" s="11">
        <v>20</v>
      </c>
      <c r="N22" s="3" t="s">
        <v>21</v>
      </c>
    </row>
    <row r="142" spans="159:176" x14ac:dyDescent="0.3">
      <c r="FC142" s="12"/>
      <c r="FD142" s="13"/>
      <c r="FE142" s="13"/>
      <c r="FF142" s="13"/>
      <c r="FG142" s="13"/>
      <c r="FH142" s="13"/>
      <c r="FI142" s="13"/>
      <c r="FJ142" s="13"/>
      <c r="FK142" s="13"/>
      <c r="FL142" s="13"/>
      <c r="FM142" s="14"/>
      <c r="FN142" s="14"/>
      <c r="FO142" s="13"/>
      <c r="FP142" s="13"/>
      <c r="FQ142" s="13"/>
      <c r="FR142" s="13"/>
      <c r="FS142" s="13"/>
      <c r="FT142" s="13"/>
    </row>
    <row r="143" spans="159:176" x14ac:dyDescent="0.3">
      <c r="FC143" s="12"/>
      <c r="FD143" s="13"/>
      <c r="FE143" s="13"/>
      <c r="FF143" s="13"/>
      <c r="FG143" s="13"/>
      <c r="FH143" s="13"/>
      <c r="FI143" s="13"/>
      <c r="FJ143" s="13"/>
      <c r="FK143" s="13"/>
      <c r="FL143" s="13"/>
      <c r="FM143" s="14"/>
      <c r="FN143" s="14"/>
      <c r="FO143" s="13"/>
      <c r="FP143" s="13"/>
      <c r="FQ143" s="13"/>
      <c r="FR143" s="13"/>
      <c r="FS143" s="13"/>
      <c r="FT143" s="13"/>
    </row>
    <row r="144" spans="159:176" x14ac:dyDescent="0.3">
      <c r="FC144" s="12"/>
      <c r="FD144" s="13"/>
      <c r="FE144" s="13"/>
      <c r="FF144" s="13"/>
      <c r="FG144" s="13"/>
      <c r="FH144" s="13"/>
      <c r="FI144" s="13"/>
      <c r="FJ144" s="13"/>
      <c r="FK144" s="13"/>
      <c r="FL144" s="13"/>
      <c r="FM144" s="14"/>
      <c r="FN144" s="14"/>
      <c r="FO144" s="13"/>
      <c r="FP144" s="13"/>
      <c r="FQ144" s="13"/>
      <c r="FR144" s="13"/>
      <c r="FS144" s="13"/>
      <c r="FT144" s="13"/>
    </row>
    <row r="145" spans="159:176" x14ac:dyDescent="0.3">
      <c r="FC145" s="12"/>
      <c r="FD145" s="13" t="s">
        <v>20</v>
      </c>
      <c r="FE145" s="13">
        <f>(M22)/100</f>
        <v>0.2</v>
      </c>
      <c r="FF145" s="13" t="s">
        <v>21</v>
      </c>
      <c r="FG145" s="13"/>
      <c r="FH145" s="13"/>
      <c r="FI145" s="13"/>
      <c r="FJ145" s="13"/>
      <c r="FK145" s="13"/>
      <c r="FL145" s="13"/>
      <c r="FM145" s="14"/>
      <c r="FN145" s="14"/>
      <c r="FO145" s="13"/>
      <c r="FP145" s="13"/>
      <c r="FQ145" s="13"/>
      <c r="FR145" s="13"/>
      <c r="FS145" s="13"/>
      <c r="FT145" s="13"/>
    </row>
    <row r="146" spans="159:176" x14ac:dyDescent="0.3">
      <c r="FC146" s="12"/>
      <c r="FD146" s="13" t="s">
        <v>23</v>
      </c>
      <c r="FE146" s="15">
        <f>(FE145*0.01)/$D$8</f>
        <v>1.9801980198019803E-7</v>
      </c>
      <c r="FF146" s="13" t="s">
        <v>22</v>
      </c>
      <c r="FG146" s="13"/>
      <c r="FH146" s="13"/>
      <c r="FI146" s="13"/>
      <c r="FJ146" s="13"/>
      <c r="FK146" s="13"/>
      <c r="FL146" s="13"/>
      <c r="FM146" s="13" t="s">
        <v>17</v>
      </c>
      <c r="FN146" s="14" t="s">
        <v>10</v>
      </c>
      <c r="FO146" s="14" t="s">
        <v>11</v>
      </c>
      <c r="FP146" s="13"/>
      <c r="FQ146" s="13"/>
      <c r="FR146" s="13"/>
      <c r="FS146" s="13"/>
      <c r="FT146" s="13"/>
    </row>
    <row r="147" spans="159:176" x14ac:dyDescent="0.3">
      <c r="FC147" s="12"/>
      <c r="FD147" s="13"/>
      <c r="FE147" s="13"/>
      <c r="FF147" s="13"/>
      <c r="FG147" s="13"/>
      <c r="FH147" s="13"/>
      <c r="FI147" s="13"/>
      <c r="FJ147" s="13"/>
      <c r="FK147" s="13"/>
      <c r="FL147" s="13"/>
      <c r="FM147" s="16" t="s">
        <v>12</v>
      </c>
      <c r="FN147" s="17">
        <v>2</v>
      </c>
      <c r="FO147" s="17">
        <v>3</v>
      </c>
      <c r="FP147" s="13"/>
      <c r="FQ147" s="13"/>
      <c r="FR147" s="13"/>
      <c r="FS147" s="13"/>
      <c r="FT147" s="13"/>
    </row>
    <row r="148" spans="159:176" x14ac:dyDescent="0.3">
      <c r="FC148" s="12"/>
      <c r="FD148" s="13" t="s">
        <v>19</v>
      </c>
      <c r="FE148" s="13"/>
      <c r="FF148" s="13"/>
      <c r="FG148" s="13"/>
      <c r="FH148" s="13"/>
      <c r="FI148" s="13"/>
      <c r="FJ148" s="13"/>
      <c r="FK148" s="13"/>
      <c r="FL148" s="13"/>
      <c r="FM148" s="13"/>
      <c r="FN148" s="14">
        <f>FN147+$M$22</f>
        <v>22</v>
      </c>
      <c r="FO148" s="14">
        <f>FO147</f>
        <v>3</v>
      </c>
      <c r="FP148" s="13"/>
      <c r="FQ148" s="13"/>
      <c r="FR148" s="13"/>
      <c r="FS148" s="13"/>
      <c r="FT148" s="13"/>
    </row>
    <row r="149" spans="159:176" x14ac:dyDescent="0.3">
      <c r="FC149" s="12"/>
      <c r="FD149" s="14" t="s">
        <v>10</v>
      </c>
      <c r="FE149" s="14" t="s">
        <v>24</v>
      </c>
      <c r="FF149" s="14" t="s">
        <v>11</v>
      </c>
      <c r="FG149" s="13"/>
      <c r="FH149" s="13"/>
      <c r="FI149" s="13"/>
      <c r="FJ149" s="13"/>
      <c r="FK149" s="13"/>
      <c r="FL149" s="13"/>
      <c r="FM149" s="13" t="s">
        <v>13</v>
      </c>
      <c r="FN149" s="14">
        <f>FN147</f>
        <v>2</v>
      </c>
      <c r="FO149" s="17">
        <v>1</v>
      </c>
      <c r="FP149" s="13"/>
      <c r="FQ149" s="13"/>
      <c r="FR149" s="13"/>
      <c r="FS149" s="13"/>
      <c r="FT149" s="13"/>
    </row>
    <row r="150" spans="159:176" x14ac:dyDescent="0.3">
      <c r="FC150" s="12"/>
      <c r="FD150" s="14">
        <f>FN151</f>
        <v>2</v>
      </c>
      <c r="FE150" s="14">
        <f>0</f>
        <v>0</v>
      </c>
      <c r="FF150" s="14">
        <f>FO151</f>
        <v>2</v>
      </c>
      <c r="FG150" s="13"/>
      <c r="FH150" s="13"/>
      <c r="FI150" s="13"/>
      <c r="FJ150" s="13"/>
      <c r="FK150" s="13"/>
      <c r="FL150" s="13"/>
      <c r="FM150" s="13"/>
      <c r="FN150" s="14">
        <f>FN149+$M$22</f>
        <v>22</v>
      </c>
      <c r="FO150" s="14">
        <f>FO149</f>
        <v>1</v>
      </c>
      <c r="FP150" s="13"/>
      <c r="FQ150" s="13"/>
      <c r="FR150" s="13"/>
      <c r="FS150" s="13"/>
      <c r="FT150" s="13"/>
    </row>
    <row r="151" spans="159:176" x14ac:dyDescent="0.3">
      <c r="FC151" s="12"/>
      <c r="FD151" s="14">
        <f>FD150+$FE$145</f>
        <v>2.2000000000000002</v>
      </c>
      <c r="FE151" s="14">
        <f>FE150+$FE$146</f>
        <v>1.9801980198019803E-7</v>
      </c>
      <c r="FF151" s="18">
        <f>$FF$150-((0.5*$D$19*FE151^2)*100)</f>
        <v>2.0000375682318334</v>
      </c>
      <c r="FG151" s="13"/>
      <c r="FH151" s="13"/>
      <c r="FI151" s="13"/>
      <c r="FJ151" s="13"/>
      <c r="FK151" s="13"/>
      <c r="FL151" s="13"/>
      <c r="FM151" s="13" t="s">
        <v>18</v>
      </c>
      <c r="FN151" s="14">
        <f>FN147</f>
        <v>2</v>
      </c>
      <c r="FO151" s="14">
        <f>AVERAGE(FO147,FO149)</f>
        <v>2</v>
      </c>
      <c r="FP151" s="13"/>
      <c r="FQ151" s="13"/>
      <c r="FR151" s="15">
        <f>$FF$150-FF151</f>
        <v>-3.7568231833429166E-5</v>
      </c>
      <c r="FS151" s="13"/>
      <c r="FT151" s="13"/>
    </row>
    <row r="152" spans="159:176" x14ac:dyDescent="0.3">
      <c r="FC152" s="12"/>
      <c r="FD152" s="14">
        <f>FD151+$FE$145</f>
        <v>2.4000000000000004</v>
      </c>
      <c r="FE152" s="14">
        <f>FE151+$FE$146</f>
        <v>3.9603960396039606E-7</v>
      </c>
      <c r="FF152" s="18">
        <f>$FF$150-((0.5*$D$19*FE152^2)*100)</f>
        <v>2.0001502729273342</v>
      </c>
      <c r="FG152" s="13"/>
      <c r="FH152" s="13"/>
      <c r="FI152" s="13"/>
      <c r="FJ152" s="13"/>
      <c r="FK152" s="13"/>
      <c r="FL152" s="13"/>
      <c r="FM152" s="14"/>
      <c r="FN152" s="14"/>
      <c r="FO152" s="13"/>
      <c r="FP152" s="13"/>
      <c r="FQ152" s="13"/>
      <c r="FR152" s="15">
        <f>$FF$150-FF152</f>
        <v>-1.5027292733416076E-4</v>
      </c>
      <c r="FS152" s="13"/>
      <c r="FT152" s="13"/>
    </row>
    <row r="153" spans="159:176" x14ac:dyDescent="0.3">
      <c r="FC153" s="12"/>
      <c r="FD153" s="14">
        <f>FD152+$FE$145</f>
        <v>2.6000000000000005</v>
      </c>
      <c r="FE153" s="14">
        <f>FE152+$FE$146</f>
        <v>5.9405940594059406E-7</v>
      </c>
      <c r="FF153" s="18">
        <f>$FF$150-((0.5*$D$19*FE153^2)*100)</f>
        <v>2.0003381140865022</v>
      </c>
      <c r="FG153" s="13"/>
      <c r="FH153" s="13"/>
      <c r="FI153" s="13"/>
      <c r="FJ153" s="13"/>
      <c r="FK153" s="13"/>
      <c r="FL153" s="13"/>
      <c r="FM153" s="14" t="s">
        <v>39</v>
      </c>
      <c r="FN153" s="14">
        <f>M22+3</f>
        <v>23</v>
      </c>
      <c r="FO153" s="14">
        <v>3.3</v>
      </c>
      <c r="FP153" s="13"/>
      <c r="FQ153" s="13"/>
      <c r="FR153" s="15">
        <f>$FF$150-FF153</f>
        <v>-3.3811408650219477E-4</v>
      </c>
      <c r="FS153" s="13"/>
      <c r="FT153" s="13"/>
    </row>
    <row r="154" spans="159:176" x14ac:dyDescent="0.3">
      <c r="FC154" s="12"/>
      <c r="FD154" s="14">
        <f>FD153+$FE$145</f>
        <v>2.8000000000000007</v>
      </c>
      <c r="FE154" s="14">
        <f>FE153+$FE$146</f>
        <v>7.9207920792079212E-7</v>
      </c>
      <c r="FF154" s="18">
        <f>$FF$150-((0.5*$D$19*FE154^2)*100)</f>
        <v>2.0006010917093371</v>
      </c>
      <c r="FG154" s="13"/>
      <c r="FH154" s="13"/>
      <c r="FI154" s="13"/>
      <c r="FJ154" s="13"/>
      <c r="FK154" s="13"/>
      <c r="FL154" s="13"/>
      <c r="FM154" s="14"/>
      <c r="FN154" s="14"/>
      <c r="FO154" s="13"/>
      <c r="FP154" s="13"/>
      <c r="FQ154" s="13"/>
      <c r="FR154" s="15">
        <f>$FF$150-FF154</f>
        <v>-6.0109170933708711E-4</v>
      </c>
      <c r="FS154" s="13"/>
      <c r="FT154" s="13"/>
    </row>
    <row r="155" spans="159:176" x14ac:dyDescent="0.3">
      <c r="FC155" s="12"/>
      <c r="FD155" s="14">
        <f>FD154+$FE$145</f>
        <v>3.0000000000000009</v>
      </c>
      <c r="FE155" s="14">
        <f>FE154+$FE$146</f>
        <v>9.9009900990099017E-7</v>
      </c>
      <c r="FF155" s="18">
        <f>$FF$150-((0.5*$D$19*FE155^2)*100)</f>
        <v>2.0009392057958388</v>
      </c>
      <c r="FG155" s="13"/>
      <c r="FH155" s="13"/>
      <c r="FI155" s="13"/>
      <c r="FJ155" s="13"/>
      <c r="FK155" s="13"/>
      <c r="FL155" s="13"/>
      <c r="FM155" s="14" t="s">
        <v>40</v>
      </c>
      <c r="FN155" s="14">
        <f>FN151</f>
        <v>2</v>
      </c>
      <c r="FO155" s="13">
        <v>2</v>
      </c>
      <c r="FP155" s="13"/>
      <c r="FQ155" s="13"/>
      <c r="FR155" s="15">
        <f>$FF$150-FF155</f>
        <v>-9.3920579583883779E-4</v>
      </c>
      <c r="FS155" s="13"/>
      <c r="FT155" s="13"/>
    </row>
    <row r="156" spans="159:176" x14ac:dyDescent="0.3">
      <c r="FC156" s="12"/>
      <c r="FD156" s="14">
        <f>FD155+$FE$145</f>
        <v>3.2000000000000011</v>
      </c>
      <c r="FE156" s="14">
        <f>FE155+$FE$146</f>
        <v>1.1881188118811881E-6</v>
      </c>
      <c r="FF156" s="18">
        <f>$FF$150-((0.5*$D$19*FE156^2)*100)</f>
        <v>2.0013524563460079</v>
      </c>
      <c r="FG156" s="13"/>
      <c r="FH156" s="13"/>
      <c r="FI156" s="13"/>
      <c r="FJ156" s="13"/>
      <c r="FK156" s="13"/>
      <c r="FL156" s="13"/>
      <c r="FM156" s="14"/>
      <c r="FN156" s="14">
        <f>FN155+M22/4</f>
        <v>7</v>
      </c>
      <c r="FO156" s="13">
        <v>2</v>
      </c>
      <c r="FP156" s="13"/>
      <c r="FQ156" s="13"/>
      <c r="FR156" s="15">
        <f>$FF$150-FF156</f>
        <v>-1.3524563460078909E-3</v>
      </c>
      <c r="FS156" s="13"/>
      <c r="FT156" s="13"/>
    </row>
    <row r="157" spans="159:176" x14ac:dyDescent="0.3">
      <c r="FC157" s="12"/>
      <c r="FD157" s="14">
        <f>FD156+$FE$145</f>
        <v>3.4000000000000012</v>
      </c>
      <c r="FE157" s="14">
        <f>FE156+$FE$146</f>
        <v>1.3861386138613861E-6</v>
      </c>
      <c r="FF157" s="18">
        <f>$FF$150-((0.5*$D$19*FE157^2)*100)</f>
        <v>2.0018408433598442</v>
      </c>
      <c r="FG157" s="13"/>
      <c r="FH157" s="13"/>
      <c r="FI157" s="13"/>
      <c r="FJ157" s="13"/>
      <c r="FK157" s="13"/>
      <c r="FL157" s="13"/>
      <c r="FM157" s="14"/>
      <c r="FN157" s="14"/>
      <c r="FO157" s="13"/>
      <c r="FP157" s="13"/>
      <c r="FQ157" s="13"/>
      <c r="FR157" s="15">
        <f>$FF$150-FF157</f>
        <v>-1.8408433598442464E-3</v>
      </c>
      <c r="FS157" s="13"/>
      <c r="FT157" s="13"/>
    </row>
    <row r="158" spans="159:176" x14ac:dyDescent="0.3">
      <c r="FC158" s="12"/>
      <c r="FD158" s="14">
        <f>FD157+$FE$145</f>
        <v>3.6000000000000014</v>
      </c>
      <c r="FE158" s="14">
        <f>FE157+$FE$146</f>
        <v>1.584158415841584E-6</v>
      </c>
      <c r="FF158" s="18">
        <f>$FF$150-((0.5*$D$19*FE158^2)*100)</f>
        <v>2.0024043668373479</v>
      </c>
      <c r="FG158" s="13"/>
      <c r="FH158" s="13"/>
      <c r="FI158" s="13"/>
      <c r="FJ158" s="13"/>
      <c r="FK158" s="13"/>
      <c r="FL158" s="13"/>
      <c r="FM158" s="14"/>
      <c r="FN158" s="14"/>
      <c r="FO158" s="13"/>
      <c r="FP158" s="13"/>
      <c r="FQ158" s="13"/>
      <c r="FR158" s="15">
        <f>$FF$150-FF158</f>
        <v>-2.4043668373479044E-3</v>
      </c>
      <c r="FS158" s="13"/>
      <c r="FT158" s="13"/>
    </row>
    <row r="159" spans="159:176" x14ac:dyDescent="0.3">
      <c r="FC159" s="12"/>
      <c r="FD159" s="14">
        <f>FD158+$FE$145</f>
        <v>3.8000000000000016</v>
      </c>
      <c r="FE159" s="14">
        <f>FE158+$FE$146</f>
        <v>1.782178217821782E-6</v>
      </c>
      <c r="FF159" s="18">
        <f>$FF$150-((0.5*$D$19*FE159^2)*100)</f>
        <v>2.0030430267785184</v>
      </c>
      <c r="FG159" s="13"/>
      <c r="FH159" s="13"/>
      <c r="FI159" s="13"/>
      <c r="FJ159" s="13"/>
      <c r="FK159" s="13"/>
      <c r="FL159" s="13"/>
      <c r="FM159" s="14"/>
      <c r="FN159" s="14"/>
      <c r="FO159" s="13"/>
      <c r="FP159" s="13"/>
      <c r="FQ159" s="13"/>
      <c r="FR159" s="15">
        <f>$FF$150-FF159</f>
        <v>-3.0430267785184206E-3</v>
      </c>
      <c r="FS159" s="13"/>
      <c r="FT159" s="13"/>
    </row>
    <row r="160" spans="159:176" x14ac:dyDescent="0.3">
      <c r="FC160" s="12"/>
      <c r="FD160" s="14">
        <f>FD159+$FE$145</f>
        <v>4.0000000000000018</v>
      </c>
      <c r="FE160" s="14">
        <f>FE159+$FE$146</f>
        <v>1.9801980198019799E-6</v>
      </c>
      <c r="FF160" s="18">
        <f>$FF$150-((0.5*$D$19*FE160^2)*100)</f>
        <v>2.0037568231833558</v>
      </c>
      <c r="FG160" s="13"/>
      <c r="FH160" s="13"/>
      <c r="FI160" s="13"/>
      <c r="FJ160" s="13"/>
      <c r="FK160" s="13"/>
      <c r="FL160" s="13"/>
      <c r="FM160" s="14"/>
      <c r="FN160" s="14"/>
      <c r="FO160" s="13"/>
      <c r="FP160" s="13"/>
      <c r="FQ160" s="13"/>
      <c r="FR160" s="15">
        <f>$FF$150-FF160</f>
        <v>-3.7568231833557952E-3</v>
      </c>
      <c r="FS160" s="13"/>
      <c r="FT160" s="13"/>
    </row>
    <row r="161" spans="159:176" x14ac:dyDescent="0.3">
      <c r="FC161" s="12"/>
      <c r="FD161" s="14">
        <f>FD160+$FE$145</f>
        <v>4.200000000000002</v>
      </c>
      <c r="FE161" s="14">
        <f>FE160+$FE$146</f>
        <v>2.1782178217821781E-6</v>
      </c>
      <c r="FF161" s="18">
        <f>$FF$150-((0.5*$D$19*FE161^2)*100)</f>
        <v>2.0045457560518605</v>
      </c>
      <c r="FG161" s="13"/>
      <c r="FH161" s="13"/>
      <c r="FI161" s="13"/>
      <c r="FJ161" s="13"/>
      <c r="FK161" s="13"/>
      <c r="FL161" s="13"/>
      <c r="FM161" s="14"/>
      <c r="FN161" s="14"/>
      <c r="FO161" s="13"/>
      <c r="FP161" s="13"/>
      <c r="FQ161" s="13"/>
      <c r="FR161" s="15">
        <f>$FF$150-FF161</f>
        <v>-4.5457560518604723E-3</v>
      </c>
      <c r="FS161" s="13"/>
      <c r="FT161" s="13"/>
    </row>
    <row r="162" spans="159:176" x14ac:dyDescent="0.3">
      <c r="FC162" s="12"/>
      <c r="FD162" s="14">
        <f>FD161+$FE$145</f>
        <v>4.4000000000000021</v>
      </c>
      <c r="FE162" s="14">
        <f>FE161+$FE$146</f>
        <v>2.3762376237623762E-6</v>
      </c>
      <c r="FF162" s="18">
        <f>$FF$150-((0.5*$D$19*FE162^2)*100)</f>
        <v>2.0054098253840325</v>
      </c>
      <c r="FG162" s="13"/>
      <c r="FH162" s="13"/>
      <c r="FI162" s="13"/>
      <c r="FJ162" s="13"/>
      <c r="FK162" s="13"/>
      <c r="FL162" s="13"/>
      <c r="FM162" s="14"/>
      <c r="FN162" s="14"/>
      <c r="FO162" s="13"/>
      <c r="FP162" s="13"/>
      <c r="FQ162" s="13"/>
      <c r="FR162" s="15">
        <f>$FF$150-FF162</f>
        <v>-5.4098253840324517E-3</v>
      </c>
      <c r="FS162" s="13"/>
      <c r="FT162" s="13"/>
    </row>
    <row r="163" spans="159:176" x14ac:dyDescent="0.3">
      <c r="FC163" s="12"/>
      <c r="FD163" s="14">
        <f>FD162+$FE$145</f>
        <v>4.6000000000000023</v>
      </c>
      <c r="FE163" s="14">
        <f>FE162+$FE$146</f>
        <v>2.5742574257425744E-6</v>
      </c>
      <c r="FF163" s="18">
        <f>$FF$150-((0.5*$D$19*FE163^2)*100)</f>
        <v>2.0063490311798713</v>
      </c>
      <c r="FG163" s="13"/>
      <c r="FH163" s="13"/>
      <c r="FI163" s="13"/>
      <c r="FJ163" s="13"/>
      <c r="FK163" s="13"/>
      <c r="FL163" s="13"/>
      <c r="FM163" s="14"/>
      <c r="FN163" s="14"/>
      <c r="FO163" s="13"/>
      <c r="FP163" s="13"/>
      <c r="FQ163" s="13"/>
      <c r="FR163" s="15">
        <f>$FF$150-FF163</f>
        <v>-6.3490311798712895E-3</v>
      </c>
      <c r="FS163" s="13"/>
      <c r="FT163" s="13"/>
    </row>
    <row r="164" spans="159:176" x14ac:dyDescent="0.3">
      <c r="FC164" s="12"/>
      <c r="FD164" s="14">
        <f>FD163+$FE$145</f>
        <v>4.8000000000000025</v>
      </c>
      <c r="FE164" s="14">
        <f>FE163+$FE$146</f>
        <v>2.7722772277227726E-6</v>
      </c>
      <c r="FF164" s="18">
        <f>$FF$150-((0.5*$D$19*FE164^2)*100)</f>
        <v>2.0073633734393774</v>
      </c>
      <c r="FG164" s="13"/>
      <c r="FH164" s="13"/>
      <c r="FI164" s="13"/>
      <c r="FJ164" s="13"/>
      <c r="FK164" s="13"/>
      <c r="FL164" s="13"/>
      <c r="FM164" s="14"/>
      <c r="FN164" s="14"/>
      <c r="FO164" s="13"/>
      <c r="FP164" s="13"/>
      <c r="FQ164" s="13"/>
      <c r="FR164" s="15">
        <f>$FF$150-FF164</f>
        <v>-7.3633734393774297E-3</v>
      </c>
      <c r="FS164" s="13"/>
      <c r="FT164" s="13"/>
    </row>
    <row r="165" spans="159:176" x14ac:dyDescent="0.3">
      <c r="FC165" s="12"/>
      <c r="FD165" s="14">
        <f>FD164+$FE$145</f>
        <v>5.0000000000000027</v>
      </c>
      <c r="FE165" s="14">
        <f>FE164+$FE$146</f>
        <v>2.9702970297029707E-6</v>
      </c>
      <c r="FF165" s="18">
        <f>$FF$150-((0.5*$D$19*FE165^2)*100)</f>
        <v>2.0084528521625509</v>
      </c>
      <c r="FG165" s="13"/>
      <c r="FH165" s="13"/>
      <c r="FI165" s="13"/>
      <c r="FJ165" s="13"/>
      <c r="FK165" s="13"/>
      <c r="FL165" s="13"/>
      <c r="FM165" s="14"/>
      <c r="FN165" s="14"/>
      <c r="FO165" s="13"/>
      <c r="FP165" s="13"/>
      <c r="FQ165" s="13"/>
      <c r="FR165" s="15">
        <f>$FF$150-FF165</f>
        <v>-8.4528521625508724E-3</v>
      </c>
      <c r="FS165" s="13"/>
      <c r="FT165" s="13"/>
    </row>
    <row r="166" spans="159:176" x14ac:dyDescent="0.3">
      <c r="FC166" s="12"/>
      <c r="FD166" s="14">
        <f>FD165+$FE$145</f>
        <v>5.2000000000000028</v>
      </c>
      <c r="FE166" s="14">
        <f>FE165+$FE$146</f>
        <v>3.1683168316831689E-6</v>
      </c>
      <c r="FF166" s="18">
        <f>$FF$150-((0.5*$D$19*FE166^2)*100)</f>
        <v>2.0096174673493912</v>
      </c>
      <c r="FG166" s="13"/>
      <c r="FH166" s="13"/>
      <c r="FI166" s="13"/>
      <c r="FJ166" s="13"/>
      <c r="FK166" s="13"/>
      <c r="FL166" s="13"/>
      <c r="FM166" s="14"/>
      <c r="FN166" s="14"/>
      <c r="FO166" s="13"/>
      <c r="FP166" s="13"/>
      <c r="FQ166" s="13"/>
      <c r="FR166" s="15">
        <f>$FF$150-FF166</f>
        <v>-9.6174673493911733E-3</v>
      </c>
      <c r="FS166" s="13"/>
      <c r="FT166" s="13"/>
    </row>
    <row r="167" spans="159:176" x14ac:dyDescent="0.3">
      <c r="FC167" s="12"/>
      <c r="FD167" s="14">
        <f>FD166+$FE$145</f>
        <v>5.400000000000003</v>
      </c>
      <c r="FE167" s="14">
        <f>FE166+$FE$146</f>
        <v>3.3663366336633671E-6</v>
      </c>
      <c r="FF167" s="18">
        <f>$FF$150-((0.5*$D$19*FE167^2)*100)</f>
        <v>2.0108572189998983</v>
      </c>
      <c r="FG167" s="13"/>
      <c r="FH167" s="13"/>
      <c r="FI167" s="13"/>
      <c r="FJ167" s="13"/>
      <c r="FK167" s="13"/>
      <c r="FL167" s="13"/>
      <c r="FM167" s="14"/>
      <c r="FN167" s="14"/>
      <c r="FO167" s="13"/>
      <c r="FP167" s="13"/>
      <c r="FQ167" s="13"/>
      <c r="FR167" s="15">
        <f>$FF$150-FF167</f>
        <v>-1.0857218999898333E-2</v>
      </c>
      <c r="FS167" s="13"/>
      <c r="FT167" s="13"/>
    </row>
    <row r="168" spans="159:176" x14ac:dyDescent="0.3">
      <c r="FC168" s="12"/>
      <c r="FD168" s="14">
        <f>FD167+$FE$145</f>
        <v>5.6000000000000032</v>
      </c>
      <c r="FE168" s="14">
        <f>FE167+$FE$146</f>
        <v>3.5643564356435652E-6</v>
      </c>
      <c r="FF168" s="18">
        <f>$FF$150-((0.5*$D$19*FE168^2)*100)</f>
        <v>2.0121721071140728</v>
      </c>
      <c r="FG168" s="13"/>
      <c r="FH168" s="13"/>
      <c r="FI168" s="13"/>
      <c r="FJ168" s="13"/>
      <c r="FK168" s="13"/>
      <c r="FL168" s="13"/>
      <c r="FM168" s="14"/>
      <c r="FN168" s="14"/>
      <c r="FO168" s="13"/>
      <c r="FP168" s="13"/>
      <c r="FQ168" s="13"/>
      <c r="FR168" s="15">
        <f>$FF$150-FF168</f>
        <v>-1.2172107114072794E-2</v>
      </c>
      <c r="FS168" s="13"/>
      <c r="FT168" s="13"/>
    </row>
    <row r="169" spans="159:176" x14ac:dyDescent="0.3">
      <c r="FC169" s="12"/>
      <c r="FD169" s="14">
        <f>FD168+$FE$145</f>
        <v>5.8000000000000034</v>
      </c>
      <c r="FE169" s="14">
        <f>FE168+$FE$146</f>
        <v>3.7623762376237634E-6</v>
      </c>
      <c r="FF169" s="18">
        <f>$FF$150-((0.5*$D$19*FE169^2)*100)</f>
        <v>2.0135621316919146</v>
      </c>
      <c r="FG169" s="13"/>
      <c r="FH169" s="13"/>
      <c r="FI169" s="13"/>
      <c r="FJ169" s="13"/>
      <c r="FK169" s="13"/>
      <c r="FL169" s="13"/>
      <c r="FM169" s="14"/>
      <c r="FN169" s="14"/>
      <c r="FO169" s="13"/>
      <c r="FP169" s="13"/>
      <c r="FQ169" s="13"/>
      <c r="FR169" s="15">
        <f>$FF$150-FF169</f>
        <v>-1.3562131691914558E-2</v>
      </c>
      <c r="FS169" s="13"/>
      <c r="FT169" s="13"/>
    </row>
    <row r="170" spans="159:176" x14ac:dyDescent="0.3">
      <c r="FC170" s="12"/>
      <c r="FD170" s="14">
        <f>FD169+$FE$145</f>
        <v>6.0000000000000036</v>
      </c>
      <c r="FE170" s="14">
        <f>FE169+$FE$146</f>
        <v>3.9603960396039615E-6</v>
      </c>
      <c r="FF170" s="18">
        <f>$FF$150-((0.5*$D$19*FE170^2)*100)</f>
        <v>2.0150272927334236</v>
      </c>
      <c r="FG170" s="13"/>
      <c r="FH170" s="13"/>
      <c r="FI170" s="13"/>
      <c r="FJ170" s="13"/>
      <c r="FK170" s="13"/>
      <c r="FL170" s="13"/>
      <c r="FM170" s="14"/>
      <c r="FN170" s="14"/>
      <c r="FO170" s="13"/>
      <c r="FP170" s="13"/>
      <c r="FQ170" s="13"/>
      <c r="FR170" s="15">
        <f>$FF$150-FF170</f>
        <v>-1.5027292733423625E-2</v>
      </c>
      <c r="FS170" s="13"/>
      <c r="FT170" s="13"/>
    </row>
    <row r="171" spans="159:176" x14ac:dyDescent="0.3">
      <c r="FC171" s="12"/>
      <c r="FD171" s="14">
        <f>FD170+$FE$145</f>
        <v>6.2000000000000037</v>
      </c>
      <c r="FE171" s="14">
        <f>FE170+$FE$146</f>
        <v>4.1584158415841597E-6</v>
      </c>
      <c r="FF171" s="18">
        <f>$FF$150-((0.5*$D$19*FE171^2)*100)</f>
        <v>2.0165675902385991</v>
      </c>
      <c r="FG171" s="13"/>
      <c r="FH171" s="13"/>
      <c r="FI171" s="13"/>
      <c r="FJ171" s="13"/>
      <c r="FK171" s="13"/>
      <c r="FL171" s="13"/>
      <c r="FM171" s="14"/>
      <c r="FN171" s="14"/>
      <c r="FO171" s="13"/>
      <c r="FP171" s="13"/>
      <c r="FQ171" s="13"/>
      <c r="FR171" s="15">
        <f>$FF$150-FF171</f>
        <v>-1.6567590238599106E-2</v>
      </c>
      <c r="FS171" s="13"/>
      <c r="FT171" s="13"/>
    </row>
    <row r="172" spans="159:176" x14ac:dyDescent="0.3">
      <c r="FC172" s="12"/>
      <c r="FD172" s="14">
        <f>FD171+$FE$145</f>
        <v>6.4000000000000039</v>
      </c>
      <c r="FE172" s="14">
        <f>FE171+$FE$146</f>
        <v>4.3564356435643579E-6</v>
      </c>
      <c r="FF172" s="18">
        <f>$FF$150-((0.5*$D$19*FE172^2)*100)</f>
        <v>2.0181830242074423</v>
      </c>
      <c r="FG172" s="13"/>
      <c r="FH172" s="13"/>
      <c r="FI172" s="13"/>
      <c r="FJ172" s="13"/>
      <c r="FK172" s="13"/>
      <c r="FL172" s="13"/>
      <c r="FM172" s="14"/>
      <c r="FN172" s="14"/>
      <c r="FO172" s="13"/>
      <c r="FP172" s="13"/>
      <c r="FQ172" s="13"/>
      <c r="FR172" s="15">
        <f>$FF$150-FF172</f>
        <v>-1.8183024207442333E-2</v>
      </c>
      <c r="FS172" s="13"/>
      <c r="FT172" s="13"/>
    </row>
    <row r="173" spans="159:176" x14ac:dyDescent="0.3">
      <c r="FC173" s="12"/>
      <c r="FD173" s="14">
        <f>FD172+$FE$145</f>
        <v>6.6000000000000041</v>
      </c>
      <c r="FE173" s="14">
        <f>FE172+$FE$146</f>
        <v>4.554455445544556E-6</v>
      </c>
      <c r="FF173" s="18">
        <f>$FF$150-((0.5*$D$19*FE173^2)*100)</f>
        <v>2.0198735946399524</v>
      </c>
      <c r="FG173" s="13"/>
      <c r="FH173" s="13"/>
      <c r="FI173" s="13"/>
      <c r="FJ173" s="13"/>
      <c r="FK173" s="13"/>
      <c r="FL173" s="13"/>
      <c r="FM173" s="14"/>
      <c r="FN173" s="14"/>
      <c r="FO173" s="13"/>
      <c r="FP173" s="13"/>
      <c r="FQ173" s="13"/>
      <c r="FR173" s="15">
        <f>$FF$150-FF173</f>
        <v>-1.9873594639952419E-2</v>
      </c>
      <c r="FS173" s="13"/>
      <c r="FT173" s="13"/>
    </row>
    <row r="174" spans="159:176" x14ac:dyDescent="0.3">
      <c r="FC174" s="12"/>
      <c r="FD174" s="14">
        <f>FD173+$FE$145</f>
        <v>6.8000000000000043</v>
      </c>
      <c r="FE174" s="14">
        <f>FE173+$FE$146</f>
        <v>4.7524752475247542E-6</v>
      </c>
      <c r="FF174" s="18">
        <f>$FF$150-((0.5*$D$19*FE174^2)*100)</f>
        <v>2.0216393015361298</v>
      </c>
      <c r="FG174" s="13"/>
      <c r="FH174" s="13"/>
      <c r="FI174" s="13"/>
      <c r="FJ174" s="13"/>
      <c r="FK174" s="13"/>
      <c r="FL174" s="13"/>
      <c r="FM174" s="14"/>
      <c r="FN174" s="14"/>
      <c r="FO174" s="13"/>
      <c r="FP174" s="13"/>
      <c r="FQ174" s="13"/>
      <c r="FR174" s="15">
        <f>$FF$150-FF174</f>
        <v>-2.1639301536129807E-2</v>
      </c>
      <c r="FS174" s="13"/>
      <c r="FT174" s="13"/>
    </row>
    <row r="175" spans="159:176" x14ac:dyDescent="0.3">
      <c r="FC175" s="12"/>
      <c r="FD175" s="14">
        <f>FD174+$FE$145</f>
        <v>7.0000000000000044</v>
      </c>
      <c r="FE175" s="14">
        <f>FE174+$FE$146</f>
        <v>4.9504950495049524E-6</v>
      </c>
      <c r="FF175" s="18">
        <f>$FF$150-((0.5*$D$19*FE175^2)*100)</f>
        <v>2.0234801448959741</v>
      </c>
      <c r="FG175" s="13"/>
      <c r="FH175" s="13"/>
      <c r="FI175" s="13"/>
      <c r="FJ175" s="13"/>
      <c r="FK175" s="13"/>
      <c r="FL175" s="13"/>
      <c r="FM175" s="14"/>
      <c r="FN175" s="14"/>
      <c r="FO175" s="13"/>
      <c r="FP175" s="13"/>
      <c r="FQ175" s="13"/>
      <c r="FR175" s="15">
        <f>$FF$150-FF175</f>
        <v>-2.3480144895974053E-2</v>
      </c>
      <c r="FS175" s="13"/>
      <c r="FT175" s="13"/>
    </row>
    <row r="176" spans="159:176" x14ac:dyDescent="0.3">
      <c r="FC176" s="12"/>
      <c r="FD176" s="14">
        <f>FD175+$FE$145</f>
        <v>7.2000000000000046</v>
      </c>
      <c r="FE176" s="14">
        <f>FE175+$FE$146</f>
        <v>5.1485148514851505E-6</v>
      </c>
      <c r="FF176" s="18">
        <f>$FF$150-((0.5*$D$19*FE176^2)*100)</f>
        <v>2.0253961247194856</v>
      </c>
      <c r="FG176" s="13"/>
      <c r="FH176" s="13"/>
      <c r="FI176" s="13"/>
      <c r="FJ176" s="13"/>
      <c r="FK176" s="13"/>
      <c r="FL176" s="13"/>
      <c r="FM176" s="14"/>
      <c r="FN176" s="14"/>
      <c r="FO176" s="13"/>
      <c r="FP176" s="13"/>
      <c r="FQ176" s="13"/>
      <c r="FR176" s="15">
        <f>$FF$150-FF176</f>
        <v>-2.5396124719485602E-2</v>
      </c>
      <c r="FS176" s="13"/>
      <c r="FT176" s="13"/>
    </row>
    <row r="177" spans="159:176" x14ac:dyDescent="0.3">
      <c r="FC177" s="12"/>
      <c r="FD177" s="14">
        <f>FD176+$FE$145</f>
        <v>7.4000000000000048</v>
      </c>
      <c r="FE177" s="14">
        <f>FE176+$FE$146</f>
        <v>5.3465346534653487E-6</v>
      </c>
      <c r="FF177" s="18">
        <f>$FF$150-((0.5*$D$19*FE177^2)*100)</f>
        <v>2.027387241006664</v>
      </c>
      <c r="FG177" s="13"/>
      <c r="FH177" s="13"/>
      <c r="FI177" s="13"/>
      <c r="FJ177" s="13"/>
      <c r="FK177" s="13"/>
      <c r="FL177" s="13"/>
      <c r="FM177" s="14"/>
      <c r="FN177" s="14"/>
      <c r="FO177" s="13"/>
      <c r="FP177" s="13"/>
      <c r="FQ177" s="13"/>
      <c r="FR177" s="15">
        <f>$FF$150-FF177</f>
        <v>-2.7387241006664009E-2</v>
      </c>
      <c r="FS177" s="13"/>
      <c r="FT177" s="13"/>
    </row>
    <row r="178" spans="159:176" x14ac:dyDescent="0.3">
      <c r="FC178" s="12"/>
      <c r="FD178" s="14">
        <f>FD177+$FE$145</f>
        <v>7.600000000000005</v>
      </c>
      <c r="FE178" s="14">
        <f>FE177+$FE$146</f>
        <v>5.5445544554455468E-6</v>
      </c>
      <c r="FF178" s="18">
        <f>$FF$150-((0.5*$D$19*FE178^2)*100)</f>
        <v>2.0294534937575097</v>
      </c>
      <c r="FG178" s="13"/>
      <c r="FH178" s="13"/>
      <c r="FI178" s="13"/>
      <c r="FJ178" s="13"/>
      <c r="FK178" s="13"/>
      <c r="FL178" s="13"/>
      <c r="FM178" s="14"/>
      <c r="FN178" s="14"/>
      <c r="FO178" s="13"/>
      <c r="FP178" s="13"/>
      <c r="FQ178" s="13"/>
      <c r="FR178" s="15">
        <f>$FF$150-FF178</f>
        <v>-2.9453493757509719E-2</v>
      </c>
      <c r="FS178" s="13"/>
      <c r="FT178" s="13"/>
    </row>
    <row r="179" spans="159:176" x14ac:dyDescent="0.3">
      <c r="FC179" s="12"/>
      <c r="FD179" s="14">
        <f>FD178+$FE$145</f>
        <v>7.8000000000000052</v>
      </c>
      <c r="FE179" s="14">
        <f>FE178+$FE$146</f>
        <v>5.742574257425745E-6</v>
      </c>
      <c r="FF179" s="18">
        <f>$FF$150-((0.5*$D$19*FE179^2)*100)</f>
        <v>2.0315948829720227</v>
      </c>
      <c r="FG179" s="13"/>
      <c r="FH179" s="13"/>
      <c r="FI179" s="13"/>
      <c r="FJ179" s="13"/>
      <c r="FK179" s="13"/>
      <c r="FL179" s="13"/>
      <c r="FM179" s="14"/>
      <c r="FN179" s="14"/>
      <c r="FO179" s="13"/>
      <c r="FP179" s="13"/>
      <c r="FQ179" s="13"/>
      <c r="FR179" s="15">
        <f>$FF$150-FF179</f>
        <v>-3.1594882972022731E-2</v>
      </c>
      <c r="FS179" s="13"/>
      <c r="FT179" s="13"/>
    </row>
    <row r="180" spans="159:176" x14ac:dyDescent="0.3">
      <c r="FC180" s="12"/>
      <c r="FD180" s="14">
        <f>FD179+$FE$145</f>
        <v>8.0000000000000053</v>
      </c>
      <c r="FE180" s="14">
        <f>FE179+$FE$146</f>
        <v>5.9405940594059432E-6</v>
      </c>
      <c r="FF180" s="18">
        <f>$FF$150-((0.5*$D$19*FE180^2)*100)</f>
        <v>2.0338114086502026</v>
      </c>
      <c r="FG180" s="13"/>
      <c r="FH180" s="13"/>
      <c r="FI180" s="13"/>
      <c r="FJ180" s="13"/>
      <c r="FK180" s="13"/>
      <c r="FL180" s="13"/>
      <c r="FM180" s="14"/>
      <c r="FN180" s="14"/>
      <c r="FO180" s="13"/>
      <c r="FP180" s="13"/>
      <c r="FQ180" s="13"/>
      <c r="FR180" s="15">
        <f>$FF$150-FF180</f>
        <v>-3.3811408650202601E-2</v>
      </c>
      <c r="FS180" s="13"/>
      <c r="FT180" s="13"/>
    </row>
    <row r="181" spans="159:176" x14ac:dyDescent="0.3">
      <c r="FC181" s="12"/>
      <c r="FD181" s="14">
        <f>FD180+$FE$145</f>
        <v>8.2000000000000046</v>
      </c>
      <c r="FE181" s="14">
        <f>FE180+$FE$146</f>
        <v>6.1386138613861413E-6</v>
      </c>
      <c r="FF181" s="18">
        <f>$FF$150-((0.5*$D$19*FE181^2)*100)</f>
        <v>2.0361030707920498</v>
      </c>
      <c r="FG181" s="13"/>
      <c r="FH181" s="13"/>
      <c r="FI181" s="13"/>
      <c r="FJ181" s="13"/>
      <c r="FK181" s="13"/>
      <c r="FL181" s="13"/>
      <c r="FM181" s="14"/>
      <c r="FN181" s="14"/>
      <c r="FO181" s="13"/>
      <c r="FP181" s="13"/>
      <c r="FQ181" s="13"/>
      <c r="FR181" s="15">
        <f>$FF$150-FF181</f>
        <v>-3.6103070792049774E-2</v>
      </c>
      <c r="FS181" s="13"/>
      <c r="FT181" s="13"/>
    </row>
    <row r="182" spans="159:176" x14ac:dyDescent="0.3">
      <c r="FC182" s="12"/>
      <c r="FD182" s="14">
        <f>FD181+$FE$145</f>
        <v>8.4000000000000039</v>
      </c>
      <c r="FE182" s="14">
        <f>FE181+$FE$146</f>
        <v>6.3366336633663395E-6</v>
      </c>
      <c r="FF182" s="18">
        <f>$FF$150-((0.5*$D$19*FE182^2)*100)</f>
        <v>2.0384698693975638</v>
      </c>
      <c r="FG182" s="13"/>
      <c r="FH182" s="13"/>
      <c r="FI182" s="13"/>
      <c r="FJ182" s="13"/>
      <c r="FK182" s="13"/>
      <c r="FL182" s="13"/>
      <c r="FM182" s="14"/>
      <c r="FN182" s="14"/>
      <c r="FO182" s="13"/>
      <c r="FP182" s="13"/>
      <c r="FQ182" s="13"/>
      <c r="FR182" s="15">
        <f>$FF$150-FF182</f>
        <v>-3.8469869397563805E-2</v>
      </c>
      <c r="FS182" s="13"/>
      <c r="FT182" s="13"/>
    </row>
    <row r="183" spans="159:176" x14ac:dyDescent="0.3">
      <c r="FC183" s="12"/>
      <c r="FD183" s="14">
        <f>FD182+$FE$145</f>
        <v>8.6000000000000032</v>
      </c>
      <c r="FE183" s="14">
        <f>FE182+$FE$146</f>
        <v>6.5346534653465376E-6</v>
      </c>
      <c r="FF183" s="18">
        <f>$FF$150-((0.5*$D$19*FE183^2)*100)</f>
        <v>2.0409118044667451</v>
      </c>
      <c r="FG183" s="13"/>
      <c r="FH183" s="13"/>
      <c r="FI183" s="13"/>
      <c r="FJ183" s="13"/>
      <c r="FK183" s="13"/>
      <c r="FL183" s="13"/>
      <c r="FM183" s="14"/>
      <c r="FN183" s="14"/>
      <c r="FO183" s="13"/>
      <c r="FP183" s="13"/>
      <c r="FQ183" s="13"/>
      <c r="FR183" s="15">
        <f>$FF$150-FF183</f>
        <v>-4.0911804466745139E-2</v>
      </c>
      <c r="FS183" s="13"/>
      <c r="FT183" s="13"/>
    </row>
    <row r="184" spans="159:176" x14ac:dyDescent="0.3">
      <c r="FC184" s="12"/>
      <c r="FD184" s="14">
        <f>FD183+$FE$145</f>
        <v>8.8000000000000025</v>
      </c>
      <c r="FE184" s="14">
        <f>FE183+$FE$146</f>
        <v>6.7326732673267358E-6</v>
      </c>
      <c r="FF184" s="18">
        <f>$FF$150-((0.5*$D$19*FE184^2)*100)</f>
        <v>2.0434288759995938</v>
      </c>
      <c r="FG184" s="13"/>
      <c r="FH184" s="13"/>
      <c r="FI184" s="13"/>
      <c r="FJ184" s="13"/>
      <c r="FK184" s="13"/>
      <c r="FL184" s="13"/>
      <c r="FM184" s="14"/>
      <c r="FN184" s="14"/>
      <c r="FO184" s="13"/>
      <c r="FP184" s="13"/>
      <c r="FQ184" s="13"/>
      <c r="FR184" s="15">
        <f>$FF$150-FF184</f>
        <v>-4.3428875999593775E-2</v>
      </c>
      <c r="FS184" s="13"/>
      <c r="FT184" s="13"/>
    </row>
    <row r="185" spans="159:176" x14ac:dyDescent="0.3">
      <c r="FC185" s="12"/>
      <c r="FD185" s="14">
        <f>FD184+$FE$145</f>
        <v>9.0000000000000018</v>
      </c>
      <c r="FE185" s="14">
        <f>FE184+$FE$146</f>
        <v>6.930693069306934E-6</v>
      </c>
      <c r="FF185" s="18">
        <f>$FF$150-((0.5*$D$19*FE185^2)*100)</f>
        <v>2.0460210839961093</v>
      </c>
      <c r="FG185" s="13"/>
      <c r="FH185" s="13"/>
      <c r="FI185" s="13"/>
      <c r="FJ185" s="13"/>
      <c r="FK185" s="13"/>
      <c r="FL185" s="13"/>
      <c r="FM185" s="14"/>
      <c r="FN185" s="14"/>
      <c r="FO185" s="13"/>
      <c r="FP185" s="13"/>
      <c r="FQ185" s="13"/>
      <c r="FR185" s="15">
        <f>$FF$150-FF185</f>
        <v>-4.6021083996109269E-2</v>
      </c>
      <c r="FS185" s="13"/>
      <c r="FT185" s="13"/>
    </row>
    <row r="186" spans="159:176" x14ac:dyDescent="0.3">
      <c r="FC186" s="12"/>
      <c r="FD186" s="14">
        <f>FD185+$FE$145</f>
        <v>9.2000000000000011</v>
      </c>
      <c r="FE186" s="14">
        <f>FE185+$FE$146</f>
        <v>7.1287128712871321E-6</v>
      </c>
      <c r="FF186" s="18">
        <f>$FF$150-((0.5*$D$19*FE186^2)*100)</f>
        <v>2.0486884284562921</v>
      </c>
      <c r="FG186" s="13"/>
      <c r="FH186" s="13"/>
      <c r="FI186" s="13"/>
      <c r="FJ186" s="13"/>
      <c r="FK186" s="13"/>
      <c r="FL186" s="13"/>
      <c r="FM186" s="14"/>
      <c r="FN186" s="14"/>
      <c r="FO186" s="13"/>
      <c r="FP186" s="13"/>
      <c r="FQ186" s="13"/>
      <c r="FR186" s="15">
        <f>$FF$150-FF186</f>
        <v>-4.8688428456292066E-2</v>
      </c>
      <c r="FS186" s="13"/>
      <c r="FT186" s="13"/>
    </row>
    <row r="187" spans="159:176" x14ac:dyDescent="0.3">
      <c r="FC187" s="12"/>
      <c r="FD187" s="14">
        <f>FD186+$FE$145</f>
        <v>9.4</v>
      </c>
      <c r="FE187" s="14">
        <f>FE186+$FE$146</f>
        <v>7.3267326732673303E-6</v>
      </c>
      <c r="FF187" s="18">
        <f>$FF$150-((0.5*$D$19*FE187^2)*100)</f>
        <v>2.0514309093801417</v>
      </c>
      <c r="FG187" s="13"/>
      <c r="FH187" s="13"/>
      <c r="FI187" s="13"/>
      <c r="FJ187" s="13"/>
      <c r="FK187" s="13"/>
      <c r="FL187" s="13"/>
      <c r="FM187" s="14"/>
      <c r="FN187" s="14"/>
      <c r="FO187" s="13"/>
      <c r="FP187" s="13"/>
      <c r="FQ187" s="13"/>
      <c r="FR187" s="15">
        <f>$FF$150-FF187</f>
        <v>-5.1430909380141721E-2</v>
      </c>
      <c r="FS187" s="13"/>
      <c r="FT187" s="13"/>
    </row>
    <row r="188" spans="159:176" x14ac:dyDescent="0.3">
      <c r="FC188" s="12"/>
      <c r="FD188" s="14">
        <f>FD187+$FE$145</f>
        <v>9.6</v>
      </c>
      <c r="FE188" s="14">
        <f>FE187+$FE$146</f>
        <v>7.5247524752475285E-6</v>
      </c>
      <c r="FF188" s="18">
        <f>$FF$150-((0.5*$D$19*FE188^2)*100)</f>
        <v>2.0542485267676587</v>
      </c>
      <c r="FG188" s="13"/>
      <c r="FH188" s="13"/>
      <c r="FI188" s="13"/>
      <c r="FJ188" s="13"/>
      <c r="FK188" s="13"/>
      <c r="FL188" s="13"/>
      <c r="FM188" s="14"/>
      <c r="FN188" s="14"/>
      <c r="FO188" s="13"/>
      <c r="FP188" s="13"/>
      <c r="FQ188" s="13"/>
      <c r="FR188" s="15">
        <f>$FF$150-FF188</f>
        <v>-5.4248526767658678E-2</v>
      </c>
      <c r="FS188" s="13"/>
      <c r="FT188" s="13"/>
    </row>
    <row r="189" spans="159:176" x14ac:dyDescent="0.3">
      <c r="FC189" s="12"/>
      <c r="FD189" s="14">
        <f>FD188+$FE$145</f>
        <v>9.7999999999999989</v>
      </c>
      <c r="FE189" s="14">
        <f>FE188+$FE$146</f>
        <v>7.7227722772277258E-6</v>
      </c>
      <c r="FF189" s="18">
        <f>$FF$150-((0.5*$D$19*FE189^2)*100)</f>
        <v>2.0571412806188425</v>
      </c>
      <c r="FG189" s="13"/>
      <c r="FH189" s="13"/>
      <c r="FI189" s="13"/>
      <c r="FJ189" s="13"/>
      <c r="FK189" s="13"/>
      <c r="FL189" s="13"/>
      <c r="FM189" s="14"/>
      <c r="FN189" s="14"/>
      <c r="FO189" s="13"/>
      <c r="FP189" s="13"/>
      <c r="FQ189" s="13"/>
      <c r="FR189" s="15">
        <f>$FF$150-FF189</f>
        <v>-5.7141280618842494E-2</v>
      </c>
      <c r="FS189" s="13"/>
      <c r="FT189" s="13"/>
    </row>
    <row r="190" spans="159:176" x14ac:dyDescent="0.3">
      <c r="FC190" s="12"/>
      <c r="FD190" s="14">
        <f>FD189+$FE$145</f>
        <v>9.9999999999999982</v>
      </c>
      <c r="FE190" s="14">
        <f>FE189+$FE$146</f>
        <v>7.9207920792079231E-6</v>
      </c>
      <c r="FF190" s="18">
        <f>$FF$150-((0.5*$D$19*FE190^2)*100)</f>
        <v>2.0601091709336936</v>
      </c>
      <c r="FG190" s="13"/>
      <c r="FH190" s="13"/>
      <c r="FI190" s="13"/>
      <c r="FJ190" s="13"/>
      <c r="FK190" s="13"/>
      <c r="FL190" s="13"/>
      <c r="FM190" s="14"/>
      <c r="FN190" s="14"/>
      <c r="FO190" s="13"/>
      <c r="FP190" s="13"/>
      <c r="FQ190" s="13"/>
      <c r="FR190" s="15">
        <f>$FF$150-FF190</f>
        <v>-6.0109170933693612E-2</v>
      </c>
      <c r="FS190" s="13"/>
      <c r="FT190" s="13"/>
    </row>
    <row r="191" spans="159:176" x14ac:dyDescent="0.3">
      <c r="FC191" s="12"/>
      <c r="FD191" s="14">
        <f>FD190+$FE$145</f>
        <v>10.199999999999998</v>
      </c>
      <c r="FE191" s="14">
        <f>FE190+$FE$146</f>
        <v>8.1188118811881204E-6</v>
      </c>
      <c r="FF191" s="18">
        <f>$FF$150-((0.5*$D$19*FE191^2)*100)</f>
        <v>2.063152197712212</v>
      </c>
      <c r="FG191" s="13"/>
      <c r="FH191" s="13"/>
      <c r="FI191" s="13"/>
      <c r="FJ191" s="13"/>
      <c r="FK191" s="13"/>
      <c r="FL191" s="13"/>
      <c r="FM191" s="14"/>
      <c r="FN191" s="14"/>
      <c r="FO191" s="13"/>
      <c r="FP191" s="13"/>
      <c r="FQ191" s="13"/>
      <c r="FR191" s="15">
        <f>$FF$150-FF191</f>
        <v>-6.3152197712212033E-2</v>
      </c>
      <c r="FS191" s="13"/>
      <c r="FT191" s="13"/>
    </row>
    <row r="192" spans="159:176" x14ac:dyDescent="0.3">
      <c r="FC192" s="12"/>
      <c r="FD192" s="14">
        <f>FD191+$FE$145</f>
        <v>10.399999999999997</v>
      </c>
      <c r="FE192" s="14">
        <f>FE191+$FE$146</f>
        <v>8.3168316831683177E-6</v>
      </c>
      <c r="FF192" s="18">
        <f>$FF$150-((0.5*$D$19*FE192^2)*100)</f>
        <v>2.0662703609543973</v>
      </c>
      <c r="FG192" s="13"/>
      <c r="FH192" s="13"/>
      <c r="FI192" s="13"/>
      <c r="FJ192" s="13"/>
      <c r="FK192" s="13"/>
      <c r="FL192" s="13"/>
      <c r="FM192" s="14"/>
      <c r="FN192" s="14"/>
      <c r="FO192" s="13"/>
      <c r="FP192" s="13"/>
      <c r="FQ192" s="13"/>
      <c r="FR192" s="15">
        <f>$FF$150-FF192</f>
        <v>-6.6270360954397312E-2</v>
      </c>
      <c r="FS192" s="13"/>
      <c r="FT192" s="13"/>
    </row>
    <row r="193" spans="159:176" x14ac:dyDescent="0.3">
      <c r="FC193" s="12"/>
      <c r="FD193" s="14">
        <f>FD192+$FE$145</f>
        <v>10.599999999999996</v>
      </c>
      <c r="FE193" s="14">
        <f>FE192+$FE$146</f>
        <v>8.514851485148515E-6</v>
      </c>
      <c r="FF193" s="18">
        <f>$FF$150-((0.5*$D$19*FE193^2)*100)</f>
        <v>2.0694636606602499</v>
      </c>
      <c r="FG193" s="13"/>
      <c r="FH193" s="13"/>
      <c r="FI193" s="13"/>
      <c r="FJ193" s="13"/>
      <c r="FK193" s="13"/>
      <c r="FL193" s="13"/>
      <c r="FM193" s="14"/>
      <c r="FN193" s="14"/>
      <c r="FO193" s="13"/>
      <c r="FP193" s="13"/>
      <c r="FQ193" s="13"/>
      <c r="FR193" s="15">
        <f>$FF$150-FF193</f>
        <v>-6.9463660660249893E-2</v>
      </c>
      <c r="FS193" s="13"/>
      <c r="FT193" s="13"/>
    </row>
    <row r="194" spans="159:176" x14ac:dyDescent="0.3">
      <c r="FC194" s="12"/>
      <c r="FD194" s="14">
        <f>FD193+$FE$145</f>
        <v>10.799999999999995</v>
      </c>
      <c r="FE194" s="14">
        <f>FE193+$FE$146</f>
        <v>8.7128712871287123E-6</v>
      </c>
      <c r="FF194" s="18">
        <f>$FF$150-((0.5*$D$19*FE194^2)*100)</f>
        <v>2.0727320968297693</v>
      </c>
      <c r="FG194" s="13"/>
      <c r="FH194" s="13"/>
      <c r="FI194" s="13"/>
      <c r="FJ194" s="13"/>
      <c r="FK194" s="13"/>
      <c r="FL194" s="13"/>
      <c r="FM194" s="14"/>
      <c r="FN194" s="14"/>
      <c r="FO194" s="13"/>
      <c r="FP194" s="13"/>
      <c r="FQ194" s="13"/>
      <c r="FR194" s="15">
        <f>$FF$150-FF194</f>
        <v>-7.2732096829769333E-2</v>
      </c>
      <c r="FS194" s="13"/>
      <c r="FT194" s="13"/>
    </row>
    <row r="195" spans="159:176" x14ac:dyDescent="0.3">
      <c r="FC195" s="12"/>
      <c r="FD195" s="14">
        <f>FD194+$FE$145</f>
        <v>10.999999999999995</v>
      </c>
      <c r="FE195" s="14">
        <f>FE194+$FE$146</f>
        <v>8.9108910891089097E-6</v>
      </c>
      <c r="FF195" s="18">
        <f>$FF$150-((0.5*$D$19*FE195^2)*100)</f>
        <v>2.0760756694629561</v>
      </c>
      <c r="FG195" s="13"/>
      <c r="FH195" s="13"/>
      <c r="FI195" s="13"/>
      <c r="FJ195" s="13"/>
      <c r="FK195" s="13"/>
      <c r="FL195" s="13"/>
      <c r="FM195" s="14"/>
      <c r="FN195" s="14"/>
      <c r="FO195" s="13"/>
      <c r="FP195" s="13"/>
      <c r="FQ195" s="13"/>
      <c r="FR195" s="15">
        <f>$FF$150-FF195</f>
        <v>-7.6075669462956075E-2</v>
      </c>
      <c r="FS195" s="13"/>
      <c r="FT195" s="13"/>
    </row>
    <row r="196" spans="159:176" x14ac:dyDescent="0.3">
      <c r="FC196" s="12"/>
      <c r="FD196" s="14">
        <f>FD195+$FE$145</f>
        <v>11.199999999999994</v>
      </c>
      <c r="FE196" s="14">
        <f>FE195+$FE$146</f>
        <v>9.108910891089107E-6</v>
      </c>
      <c r="FF196" s="18">
        <f>$FF$150-((0.5*$D$19*FE196^2)*100)</f>
        <v>2.0794943785598097</v>
      </c>
      <c r="FG196" s="13"/>
      <c r="FH196" s="13"/>
      <c r="FI196" s="13"/>
      <c r="FJ196" s="13"/>
      <c r="FK196" s="13"/>
      <c r="FL196" s="13"/>
      <c r="FM196" s="14"/>
      <c r="FN196" s="14"/>
      <c r="FO196" s="13"/>
      <c r="FP196" s="13"/>
      <c r="FQ196" s="13"/>
      <c r="FR196" s="15">
        <f>$FF$150-FF196</f>
        <v>-7.9494378559809675E-2</v>
      </c>
      <c r="FS196" s="13"/>
      <c r="FT196" s="13"/>
    </row>
    <row r="197" spans="159:176" x14ac:dyDescent="0.3">
      <c r="FC197" s="12"/>
      <c r="FD197" s="14">
        <f>FD196+$FE$145</f>
        <v>11.399999999999993</v>
      </c>
      <c r="FE197" s="14">
        <f>FE196+$FE$146</f>
        <v>9.3069306930693043E-6</v>
      </c>
      <c r="FF197" s="18">
        <f>$FF$150-((0.5*$D$19*FE197^2)*100)</f>
        <v>2.0829882241203306</v>
      </c>
      <c r="FG197" s="13"/>
      <c r="FH197" s="13"/>
      <c r="FI197" s="13"/>
      <c r="FJ197" s="13"/>
      <c r="FK197" s="13"/>
      <c r="FL197" s="13"/>
      <c r="FM197" s="14"/>
      <c r="FN197" s="14"/>
      <c r="FO197" s="13"/>
      <c r="FP197" s="13"/>
      <c r="FQ197" s="13"/>
      <c r="FR197" s="15">
        <f>$FF$150-FF197</f>
        <v>-8.2988224120330578E-2</v>
      </c>
      <c r="FS197" s="13"/>
      <c r="FT197" s="13"/>
    </row>
    <row r="198" spans="159:176" x14ac:dyDescent="0.3">
      <c r="FC198" s="12"/>
      <c r="FD198" s="14">
        <f>FD197+$FE$145</f>
        <v>11.599999999999993</v>
      </c>
      <c r="FE198" s="14">
        <f>FE197+$FE$146</f>
        <v>9.5049504950495016E-6</v>
      </c>
      <c r="FF198" s="18">
        <f>$FF$150-((0.5*$D$19*FE198^2)*100)</f>
        <v>2.0865572061445188</v>
      </c>
      <c r="FG198" s="13"/>
      <c r="FH198" s="13"/>
      <c r="FI198" s="13"/>
      <c r="FJ198" s="13"/>
      <c r="FK198" s="13"/>
      <c r="FL198" s="13"/>
      <c r="FM198" s="14"/>
      <c r="FN198" s="14"/>
      <c r="FO198" s="13"/>
      <c r="FP198" s="13"/>
      <c r="FQ198" s="13"/>
      <c r="FR198" s="15">
        <f>$FF$150-FF198</f>
        <v>-8.6557206144518783E-2</v>
      </c>
      <c r="FS198" s="13"/>
      <c r="FT198" s="13"/>
    </row>
    <row r="199" spans="159:176" x14ac:dyDescent="0.3">
      <c r="FC199" s="12"/>
      <c r="FD199" s="14">
        <f>FD198+$FE$145</f>
        <v>11.799999999999992</v>
      </c>
      <c r="FE199" s="14">
        <f>FE198+$FE$146</f>
        <v>9.7029702970296989E-6</v>
      </c>
      <c r="FF199" s="18">
        <f>$FF$150-((0.5*$D$19*FE199^2)*100)</f>
        <v>2.0902013246323738</v>
      </c>
      <c r="FG199" s="13"/>
      <c r="FH199" s="13"/>
      <c r="FI199" s="13"/>
      <c r="FJ199" s="13"/>
      <c r="FK199" s="13"/>
      <c r="FL199" s="13"/>
      <c r="FM199" s="14"/>
      <c r="FN199" s="14"/>
      <c r="FO199" s="13"/>
      <c r="FP199" s="13"/>
      <c r="FQ199" s="13"/>
      <c r="FR199" s="15">
        <f>$FF$150-FF199</f>
        <v>-9.0201324632373847E-2</v>
      </c>
      <c r="FS199" s="13"/>
      <c r="FT199" s="13"/>
    </row>
    <row r="200" spans="159:176" x14ac:dyDescent="0.3">
      <c r="FC200" s="12"/>
      <c r="FD200" s="14">
        <f>FD199+$FE$145</f>
        <v>11.999999999999991</v>
      </c>
      <c r="FE200" s="14">
        <f>FE199+$FE$146</f>
        <v>9.9009900990098962E-6</v>
      </c>
      <c r="FF200" s="18">
        <f>$FF$150-((0.5*$D$19*FE200^2)*100)</f>
        <v>2.0939205795838962</v>
      </c>
      <c r="FG200" s="13"/>
      <c r="FH200" s="13"/>
      <c r="FI200" s="13"/>
      <c r="FJ200" s="13"/>
      <c r="FK200" s="13"/>
      <c r="FL200" s="13"/>
      <c r="FM200" s="14"/>
      <c r="FN200" s="14"/>
      <c r="FO200" s="13"/>
      <c r="FP200" s="13"/>
      <c r="FQ200" s="13"/>
      <c r="FR200" s="15">
        <f>$FF$150-FF200</f>
        <v>-9.3920579583896213E-2</v>
      </c>
      <c r="FS200" s="13"/>
      <c r="FT200" s="13"/>
    </row>
    <row r="201" spans="159:176" x14ac:dyDescent="0.3">
      <c r="FC201" s="12"/>
      <c r="FD201" s="14">
        <f>FD200+$FE$145</f>
        <v>12.19999999999999</v>
      </c>
      <c r="FE201" s="14">
        <f>FE200+$FE$146</f>
        <v>1.0099009900990094E-5</v>
      </c>
      <c r="FF201" s="18">
        <f>$FF$150-((0.5*$D$19*FE201^2)*100)</f>
        <v>2.0977149709990854</v>
      </c>
      <c r="FG201" s="13"/>
      <c r="FH201" s="13"/>
      <c r="FI201" s="13"/>
      <c r="FJ201" s="13"/>
      <c r="FK201" s="13"/>
      <c r="FL201" s="13"/>
      <c r="FM201" s="14"/>
      <c r="FN201" s="14"/>
      <c r="FO201" s="13"/>
      <c r="FP201" s="13"/>
      <c r="FQ201" s="13"/>
      <c r="FR201" s="15">
        <f>$FF$150-FF201</f>
        <v>-9.7714970999085438E-2</v>
      </c>
      <c r="FS201" s="13"/>
      <c r="FT201" s="13"/>
    </row>
    <row r="202" spans="159:176" x14ac:dyDescent="0.3">
      <c r="FC202" s="12"/>
      <c r="FD202" s="14">
        <f>FD201+$FE$145</f>
        <v>12.39999999999999</v>
      </c>
      <c r="FE202" s="14">
        <f>FE201+$FE$146</f>
        <v>1.0297029702970291E-5</v>
      </c>
      <c r="FF202" s="18">
        <f>$FF$150-((0.5*$D$19*FE202^2)*100)</f>
        <v>2.101584498877942</v>
      </c>
      <c r="FG202" s="13"/>
      <c r="FH202" s="13"/>
      <c r="FI202" s="13"/>
      <c r="FJ202" s="13"/>
      <c r="FK202" s="13"/>
      <c r="FL202" s="13"/>
      <c r="FM202" s="14"/>
      <c r="FN202" s="14"/>
      <c r="FO202" s="13"/>
      <c r="FP202" s="13"/>
      <c r="FQ202" s="13"/>
      <c r="FR202" s="15">
        <f>$FF$150-FF202</f>
        <v>-0.10158449887794196</v>
      </c>
      <c r="FS202" s="13"/>
      <c r="FT202" s="13"/>
    </row>
    <row r="203" spans="159:176" x14ac:dyDescent="0.3">
      <c r="FC203" s="12"/>
      <c r="FD203" s="14">
        <f>FD202+$FE$145</f>
        <v>12.599999999999989</v>
      </c>
      <c r="FE203" s="14">
        <f>FE202+$FE$146</f>
        <v>1.0495049504950488E-5</v>
      </c>
      <c r="FF203" s="18">
        <f>$FF$150-((0.5*$D$19*FE203^2)*100)</f>
        <v>2.1055291632204658</v>
      </c>
      <c r="FG203" s="13"/>
      <c r="FH203" s="13"/>
      <c r="FI203" s="13"/>
      <c r="FJ203" s="13"/>
      <c r="FK203" s="13"/>
      <c r="FL203" s="13"/>
      <c r="FM203" s="14"/>
      <c r="FN203" s="14"/>
      <c r="FO203" s="13"/>
      <c r="FP203" s="13"/>
      <c r="FQ203" s="13"/>
      <c r="FR203" s="15">
        <f>$FF$150-FF203</f>
        <v>-0.10552916322046579</v>
      </c>
      <c r="FS203" s="13"/>
      <c r="FT203" s="13"/>
    </row>
    <row r="204" spans="159:176" x14ac:dyDescent="0.3">
      <c r="FC204" s="12"/>
      <c r="FD204" s="14">
        <f>FD203+$FE$145</f>
        <v>12.799999999999988</v>
      </c>
      <c r="FE204" s="14">
        <f>FE203+$FE$146</f>
        <v>1.0693069306930685E-5</v>
      </c>
      <c r="FF204" s="18">
        <f>$FF$150-((0.5*$D$19*FE204^2)*100)</f>
        <v>2.1095489640266565</v>
      </c>
      <c r="FG204" s="13"/>
      <c r="FH204" s="13"/>
      <c r="FI204" s="13"/>
      <c r="FJ204" s="13"/>
      <c r="FK204" s="13"/>
      <c r="FL204" s="13"/>
      <c r="FM204" s="14"/>
      <c r="FN204" s="14"/>
      <c r="FO204" s="13"/>
      <c r="FP204" s="13"/>
      <c r="FQ204" s="13"/>
      <c r="FR204" s="15">
        <f>$FF$150-FF204</f>
        <v>-0.10954896402665648</v>
      </c>
      <c r="FS204" s="13"/>
      <c r="FT204" s="13"/>
    </row>
    <row r="205" spans="159:176" x14ac:dyDescent="0.3">
      <c r="FC205" s="12"/>
      <c r="FD205" s="14">
        <f>FD204+$FE$145</f>
        <v>12.999999999999988</v>
      </c>
      <c r="FE205" s="14">
        <f>FE204+$FE$146</f>
        <v>1.0891089108910883E-5</v>
      </c>
      <c r="FF205" s="18">
        <f>$FF$150-((0.5*$D$19*FE205^2)*100)</f>
        <v>2.1136439012965145</v>
      </c>
      <c r="FG205" s="13"/>
      <c r="FH205" s="13"/>
      <c r="FI205" s="13"/>
      <c r="FJ205" s="13"/>
      <c r="FK205" s="13"/>
      <c r="FL205" s="13"/>
      <c r="FM205" s="14"/>
      <c r="FN205" s="14"/>
      <c r="FO205" s="13"/>
      <c r="FP205" s="13"/>
      <c r="FQ205" s="13"/>
      <c r="FR205" s="15">
        <f>$FF$150-FF205</f>
        <v>-0.11364390129651447</v>
      </c>
      <c r="FS205" s="13"/>
      <c r="FT205" s="13"/>
    </row>
    <row r="206" spans="159:176" x14ac:dyDescent="0.3">
      <c r="FC206" s="12"/>
      <c r="FD206" s="14">
        <f>FD205+$FE$145</f>
        <v>13.199999999999987</v>
      </c>
      <c r="FE206" s="14">
        <f>FE205+$FE$146</f>
        <v>1.108910891089108E-5</v>
      </c>
      <c r="FF206" s="18">
        <f>$FF$150-((0.5*$D$19*FE206^2)*100)</f>
        <v>2.1178139750300393</v>
      </c>
      <c r="FG206" s="13"/>
      <c r="FH206" s="13"/>
      <c r="FI206" s="13"/>
      <c r="FJ206" s="13"/>
      <c r="FK206" s="13"/>
      <c r="FL206" s="13"/>
      <c r="FM206" s="14"/>
      <c r="FN206" s="14"/>
      <c r="FO206" s="13"/>
      <c r="FP206" s="13"/>
      <c r="FQ206" s="13"/>
      <c r="FR206" s="15">
        <f>$FF$150-FF206</f>
        <v>-0.11781397503003932</v>
      </c>
      <c r="FS206" s="13"/>
      <c r="FT206" s="13"/>
    </row>
    <row r="207" spans="159:176" x14ac:dyDescent="0.3">
      <c r="FC207" s="12"/>
      <c r="FD207" s="14">
        <f>FD206+$FE$145</f>
        <v>13.399999999999986</v>
      </c>
      <c r="FE207" s="14">
        <f>FE206+$FE$146</f>
        <v>1.1287128712871277E-5</v>
      </c>
      <c r="FF207" s="18">
        <f>$FF$150-((0.5*$D$19*FE207^2)*100)</f>
        <v>2.1220591852272315</v>
      </c>
      <c r="FG207" s="13"/>
      <c r="FH207" s="13"/>
      <c r="FI207" s="13"/>
      <c r="FJ207" s="13"/>
      <c r="FK207" s="13"/>
      <c r="FL207" s="13"/>
      <c r="FM207" s="14"/>
      <c r="FN207" s="14"/>
      <c r="FO207" s="13"/>
      <c r="FP207" s="13"/>
      <c r="FQ207" s="13"/>
      <c r="FR207" s="15">
        <f>$FF$150-FF207</f>
        <v>-0.12205918522723147</v>
      </c>
      <c r="FS207" s="13"/>
      <c r="FT207" s="13"/>
    </row>
    <row r="208" spans="159:176" x14ac:dyDescent="0.3">
      <c r="FC208" s="12"/>
      <c r="FD208" s="14">
        <f>FD207+$FE$145</f>
        <v>13.599999999999985</v>
      </c>
      <c r="FE208" s="14">
        <f>FE207+$FE$146</f>
        <v>1.1485148514851475E-5</v>
      </c>
      <c r="FF208" s="18">
        <f>$FF$150-((0.5*$D$19*FE208^2)*100)</f>
        <v>2.1263795318880905</v>
      </c>
      <c r="FG208" s="13"/>
      <c r="FH208" s="13"/>
      <c r="FI208" s="13"/>
      <c r="FJ208" s="13"/>
      <c r="FK208" s="13"/>
      <c r="FL208" s="13"/>
      <c r="FM208" s="14"/>
      <c r="FN208" s="14"/>
      <c r="FO208" s="13"/>
      <c r="FP208" s="13"/>
      <c r="FQ208" s="13"/>
      <c r="FR208" s="15">
        <f>$FF$150-FF208</f>
        <v>-0.12637953188809048</v>
      </c>
      <c r="FS208" s="13"/>
      <c r="FT208" s="13"/>
    </row>
    <row r="209" spans="159:176" x14ac:dyDescent="0.3">
      <c r="FC209" s="12"/>
      <c r="FD209" s="14">
        <f>FD208+$FE$145</f>
        <v>13.799999999999985</v>
      </c>
      <c r="FE209" s="14">
        <f>FE208+$FE$146</f>
        <v>1.1683168316831672E-5</v>
      </c>
      <c r="FF209" s="18">
        <f>$FF$150-((0.5*$D$19*FE209^2)*100)</f>
        <v>2.1307750150126168</v>
      </c>
      <c r="FG209" s="13"/>
      <c r="FH209" s="13"/>
      <c r="FI209" s="13"/>
      <c r="FJ209" s="13"/>
      <c r="FK209" s="13"/>
      <c r="FL209" s="13"/>
      <c r="FM209" s="14"/>
      <c r="FN209" s="14"/>
      <c r="FO209" s="13"/>
      <c r="FP209" s="13"/>
      <c r="FQ209" s="13"/>
      <c r="FR209" s="15">
        <f>$FF$150-FF209</f>
        <v>-0.13077501501261679</v>
      </c>
      <c r="FS209" s="13"/>
      <c r="FT209" s="13"/>
    </row>
    <row r="210" spans="159:176" x14ac:dyDescent="0.3">
      <c r="FC210" s="12"/>
      <c r="FD210" s="14">
        <f>FD209+$FE$145</f>
        <v>13.999999999999984</v>
      </c>
      <c r="FE210" s="14">
        <f>FE209+$FE$146</f>
        <v>1.1881188118811869E-5</v>
      </c>
      <c r="FF210" s="18">
        <f>$FF$150-((0.5*$D$19*FE210^2)*100)</f>
        <v>2.1352456346008104</v>
      </c>
      <c r="FG210" s="13"/>
      <c r="FH210" s="13"/>
      <c r="FI210" s="13"/>
      <c r="FJ210" s="13"/>
      <c r="FK210" s="13"/>
      <c r="FL210" s="13"/>
      <c r="FM210" s="14"/>
      <c r="FN210" s="14"/>
      <c r="FO210" s="13"/>
      <c r="FP210" s="13"/>
      <c r="FQ210" s="13"/>
      <c r="FR210" s="15">
        <f>$FF$150-FF210</f>
        <v>-0.1352456346008104</v>
      </c>
      <c r="FS210" s="13"/>
      <c r="FT210" s="13"/>
    </row>
    <row r="211" spans="159:176" x14ac:dyDescent="0.3">
      <c r="FC211" s="12"/>
      <c r="FD211" s="14">
        <f>FD210+$FE$145</f>
        <v>14.199999999999983</v>
      </c>
      <c r="FE211" s="14">
        <f>FE210+$FE$146</f>
        <v>1.2079207920792067E-5</v>
      </c>
      <c r="FF211" s="18">
        <f>$FF$150-((0.5*$D$19*FE211^2)*100)</f>
        <v>2.1397913906526709</v>
      </c>
      <c r="FG211" s="13"/>
      <c r="FH211" s="13"/>
      <c r="FI211" s="13"/>
      <c r="FJ211" s="13"/>
      <c r="FK211" s="13"/>
      <c r="FL211" s="13"/>
      <c r="FM211" s="14"/>
      <c r="FN211" s="14"/>
      <c r="FO211" s="13"/>
      <c r="FP211" s="13"/>
      <c r="FQ211" s="13"/>
      <c r="FR211" s="15">
        <f>$FF$150-FF211</f>
        <v>-0.13979139065267088</v>
      </c>
      <c r="FS211" s="13"/>
      <c r="FT211" s="13"/>
    </row>
    <row r="212" spans="159:176" x14ac:dyDescent="0.3">
      <c r="FC212" s="12"/>
      <c r="FD212" s="14">
        <f>FD211+$FE$145</f>
        <v>14.399999999999983</v>
      </c>
      <c r="FE212" s="14">
        <f>FE211+$FE$146</f>
        <v>1.2277227722772264E-5</v>
      </c>
      <c r="FF212" s="18">
        <f>$FF$150-((0.5*$D$19*FE212^2)*100)</f>
        <v>2.1444122831681987</v>
      </c>
      <c r="FG212" s="13"/>
      <c r="FH212" s="13"/>
      <c r="FI212" s="13"/>
      <c r="FJ212" s="13"/>
      <c r="FK212" s="13"/>
      <c r="FL212" s="13"/>
      <c r="FM212" s="14"/>
      <c r="FN212" s="14"/>
      <c r="FO212" s="13"/>
      <c r="FP212" s="13"/>
      <c r="FQ212" s="13"/>
      <c r="FR212" s="15">
        <f>$FF$150-FF212</f>
        <v>-0.14441228316819865</v>
      </c>
      <c r="FS212" s="13"/>
      <c r="FT212" s="13"/>
    </row>
    <row r="213" spans="159:176" x14ac:dyDescent="0.3">
      <c r="FC213" s="12"/>
      <c r="FD213" s="14">
        <f>FD212+$FE$145</f>
        <v>14.599999999999982</v>
      </c>
      <c r="FE213" s="14">
        <f>FE212+$FE$146</f>
        <v>1.2475247524752461E-5</v>
      </c>
      <c r="FF213" s="18">
        <f>$FF$150-((0.5*$D$19*FE213^2)*100)</f>
        <v>2.1491083121473933</v>
      </c>
      <c r="FG213" s="13"/>
      <c r="FH213" s="13"/>
      <c r="FI213" s="13"/>
      <c r="FJ213" s="13"/>
      <c r="FK213" s="13"/>
      <c r="FL213" s="13"/>
      <c r="FM213" s="14"/>
      <c r="FN213" s="14"/>
      <c r="FO213" s="13"/>
      <c r="FP213" s="13"/>
      <c r="FQ213" s="13"/>
      <c r="FR213" s="15">
        <f>$FF$150-FF213</f>
        <v>-0.14910831214739328</v>
      </c>
      <c r="FS213" s="13"/>
      <c r="FT213" s="13"/>
    </row>
    <row r="214" spans="159:176" x14ac:dyDescent="0.3">
      <c r="FC214" s="12"/>
      <c r="FD214" s="14">
        <f>FD213+$FE$145</f>
        <v>14.799999999999981</v>
      </c>
      <c r="FE214" s="14">
        <f>FE213+$FE$146</f>
        <v>1.2673267326732659E-5</v>
      </c>
      <c r="FF214" s="18">
        <f>$FF$150-((0.5*$D$19*FE214^2)*100)</f>
        <v>2.1538794775902552</v>
      </c>
      <c r="FG214" s="13"/>
      <c r="FH214" s="13"/>
      <c r="FI214" s="13"/>
      <c r="FJ214" s="13"/>
      <c r="FK214" s="13"/>
      <c r="FL214" s="13"/>
      <c r="FM214" s="14"/>
      <c r="FN214" s="14"/>
      <c r="FO214" s="13"/>
      <c r="FP214" s="13"/>
      <c r="FQ214" s="13"/>
      <c r="FR214" s="15">
        <f>$FF$150-FF214</f>
        <v>-0.15387947759025522</v>
      </c>
      <c r="FS214" s="13"/>
      <c r="FT214" s="13"/>
    </row>
    <row r="215" spans="159:176" x14ac:dyDescent="0.3">
      <c r="FC215" s="12"/>
      <c r="FD215" s="14">
        <f>FD214+$FE$145</f>
        <v>14.99999999999998</v>
      </c>
      <c r="FE215" s="14">
        <f>FE214+$FE$146</f>
        <v>1.2871287128712856E-5</v>
      </c>
      <c r="FF215" s="18">
        <f>$FF$150-((0.5*$D$19*FE215^2)*100)</f>
        <v>2.1587257794967845</v>
      </c>
      <c r="FG215" s="13"/>
      <c r="FH215" s="13"/>
      <c r="FI215" s="13"/>
      <c r="FJ215" s="13"/>
      <c r="FK215" s="13"/>
      <c r="FL215" s="13"/>
      <c r="FM215" s="14"/>
      <c r="FN215" s="14"/>
      <c r="FO215" s="13"/>
      <c r="FP215" s="13"/>
      <c r="FQ215" s="13"/>
      <c r="FR215" s="15">
        <f>$FF$150-FF215</f>
        <v>-0.15872577949678446</v>
      </c>
      <c r="FS215" s="13"/>
      <c r="FT215" s="13"/>
    </row>
    <row r="216" spans="159:176" x14ac:dyDescent="0.3">
      <c r="FC216" s="12"/>
      <c r="FD216" s="14">
        <f>FD215+$FE$145</f>
        <v>15.19999999999998</v>
      </c>
      <c r="FE216" s="14">
        <f>FE215+$FE$146</f>
        <v>1.3069306930693053E-5</v>
      </c>
      <c r="FF216" s="18">
        <f>$FF$150-((0.5*$D$19*FE216^2)*100)</f>
        <v>2.1636472178669806</v>
      </c>
      <c r="FG216" s="13"/>
      <c r="FH216" s="13"/>
      <c r="FI216" s="13"/>
      <c r="FJ216" s="13"/>
      <c r="FK216" s="13"/>
      <c r="FL216" s="13"/>
      <c r="FM216" s="14"/>
      <c r="FN216" s="14"/>
      <c r="FO216" s="13"/>
      <c r="FP216" s="13"/>
      <c r="FQ216" s="13"/>
      <c r="FR216" s="15">
        <f>$FF$150-FF216</f>
        <v>-0.16364721786698055</v>
      </c>
      <c r="FS216" s="13"/>
      <c r="FT216" s="13"/>
    </row>
    <row r="217" spans="159:176" x14ac:dyDescent="0.3">
      <c r="FC217" s="12"/>
      <c r="FD217" s="14">
        <f>FD216+$FE$145</f>
        <v>15.399999999999979</v>
      </c>
      <c r="FE217" s="14">
        <f>FE216+$FE$146</f>
        <v>1.3267326732673251E-5</v>
      </c>
      <c r="FF217" s="18">
        <f>$FF$150-((0.5*$D$19*FE217^2)*100)</f>
        <v>2.168643792700844</v>
      </c>
      <c r="FG217" s="13"/>
      <c r="FH217" s="13"/>
      <c r="FI217" s="13"/>
      <c r="FJ217" s="13"/>
      <c r="FK217" s="13"/>
      <c r="FL217" s="13"/>
      <c r="FM217" s="14"/>
      <c r="FN217" s="14"/>
      <c r="FO217" s="13"/>
      <c r="FP217" s="13"/>
      <c r="FQ217" s="13"/>
      <c r="FR217" s="15">
        <f>$FF$150-FF217</f>
        <v>-0.16864379270084395</v>
      </c>
      <c r="FS217" s="13"/>
      <c r="FT217" s="13"/>
    </row>
    <row r="218" spans="159:176" x14ac:dyDescent="0.3">
      <c r="FC218" s="12"/>
      <c r="FD218" s="14">
        <f>FD217+$FE$145</f>
        <v>15.599999999999978</v>
      </c>
      <c r="FE218" s="14">
        <f>FE217+$FE$146</f>
        <v>1.3465346534653448E-5</v>
      </c>
      <c r="FF218" s="18">
        <f>$FF$150-((0.5*$D$19*FE218^2)*100)</f>
        <v>2.1737155039983742</v>
      </c>
      <c r="FG218" s="13"/>
      <c r="FH218" s="13"/>
      <c r="FI218" s="13"/>
      <c r="FJ218" s="13"/>
      <c r="FK218" s="13"/>
      <c r="FL218" s="13"/>
      <c r="FM218" s="14"/>
      <c r="FN218" s="14"/>
      <c r="FO218" s="13"/>
      <c r="FP218" s="13"/>
      <c r="FQ218" s="13"/>
      <c r="FR218" s="15">
        <f>$FF$150-FF218</f>
        <v>-0.17371550399837421</v>
      </c>
      <c r="FS218" s="13"/>
      <c r="FT218" s="13"/>
    </row>
    <row r="219" spans="159:176" x14ac:dyDescent="0.3">
      <c r="FC219" s="12"/>
      <c r="FD219" s="14">
        <f>FD218+$FE$145</f>
        <v>15.799999999999978</v>
      </c>
      <c r="FE219" s="14">
        <f>FE218+$FE$146</f>
        <v>1.3663366336633645E-5</v>
      </c>
      <c r="FF219" s="18">
        <f>$FF$150-((0.5*$D$19*FE219^2)*100)</f>
        <v>2.1788623517595718</v>
      </c>
      <c r="FG219" s="13"/>
      <c r="FH219" s="13"/>
      <c r="FI219" s="13"/>
      <c r="FJ219" s="13"/>
      <c r="FK219" s="13"/>
      <c r="FL219" s="13"/>
      <c r="FM219" s="14"/>
      <c r="FN219" s="14"/>
      <c r="FO219" s="13"/>
      <c r="FP219" s="13"/>
      <c r="FQ219" s="13"/>
      <c r="FR219" s="15">
        <f>$FF$150-FF219</f>
        <v>-0.17886235175957177</v>
      </c>
      <c r="FS219" s="13"/>
      <c r="FT219" s="13"/>
    </row>
    <row r="220" spans="159:176" x14ac:dyDescent="0.3">
      <c r="FC220" s="12"/>
      <c r="FD220" s="14">
        <f>FD219+$FE$145</f>
        <v>15.999999999999977</v>
      </c>
      <c r="FE220" s="14">
        <f>FE219+$FE$146</f>
        <v>1.3861386138613843E-5</v>
      </c>
      <c r="FF220" s="18">
        <f>$FF$150-((0.5*$D$19*FE220^2)*100)</f>
        <v>2.1840843359844362</v>
      </c>
      <c r="FG220" s="13"/>
      <c r="FH220" s="13"/>
      <c r="FI220" s="13"/>
      <c r="FJ220" s="13"/>
      <c r="FK220" s="13"/>
      <c r="FL220" s="13"/>
      <c r="FM220" s="14"/>
      <c r="FN220" s="14"/>
      <c r="FO220" s="13"/>
      <c r="FP220" s="13"/>
      <c r="FQ220" s="13"/>
      <c r="FR220" s="15">
        <f>$FF$150-FF220</f>
        <v>-0.18408433598443619</v>
      </c>
      <c r="FS220" s="13"/>
      <c r="FT220" s="13"/>
    </row>
    <row r="221" spans="159:176" x14ac:dyDescent="0.3">
      <c r="FC221" s="12"/>
      <c r="FD221" s="14">
        <f>FD220+$FE$145</f>
        <v>16.199999999999978</v>
      </c>
      <c r="FE221" s="14">
        <f>FE220+$FE$146</f>
        <v>1.405940594059404E-5</v>
      </c>
      <c r="FF221" s="18">
        <f>$FF$150-((0.5*$D$19*FE221^2)*100)</f>
        <v>2.1893814566729679</v>
      </c>
      <c r="FG221" s="13"/>
      <c r="FH221" s="13"/>
      <c r="FI221" s="13"/>
      <c r="FJ221" s="13"/>
      <c r="FK221" s="13"/>
      <c r="FL221" s="13"/>
      <c r="FM221" s="14"/>
      <c r="FN221" s="14"/>
      <c r="FO221" s="13"/>
      <c r="FP221" s="13"/>
      <c r="FQ221" s="13"/>
      <c r="FR221" s="15">
        <f>$FF$150-FF221</f>
        <v>-0.18938145667296791</v>
      </c>
      <c r="FS221" s="13"/>
      <c r="FT221" s="13"/>
    </row>
    <row r="222" spans="159:176" x14ac:dyDescent="0.3">
      <c r="FC222" s="12"/>
      <c r="FD222" s="14">
        <f>FD221+$FE$145</f>
        <v>16.399999999999977</v>
      </c>
      <c r="FE222" s="14">
        <f>FE221+$FE$146</f>
        <v>1.4257425742574237E-5</v>
      </c>
      <c r="FF222" s="18">
        <f>$FF$150-((0.5*$D$19*FE222^2)*100)</f>
        <v>2.1947537138251669</v>
      </c>
      <c r="FG222" s="13"/>
      <c r="FH222" s="13"/>
      <c r="FI222" s="13"/>
      <c r="FJ222" s="13"/>
      <c r="FK222" s="13"/>
      <c r="FL222" s="13"/>
      <c r="FM222" s="14"/>
      <c r="FN222" s="14"/>
      <c r="FO222" s="13"/>
      <c r="FP222" s="13"/>
      <c r="FQ222" s="13"/>
      <c r="FR222" s="15">
        <f>$FF$150-FF222</f>
        <v>-0.19475371382516693</v>
      </c>
      <c r="FS222" s="13"/>
      <c r="FT222" s="13"/>
    </row>
    <row r="223" spans="159:176" x14ac:dyDescent="0.3">
      <c r="FC223" s="12"/>
      <c r="FD223" s="14">
        <f>FD222+$FE$145</f>
        <v>16.599999999999977</v>
      </c>
      <c r="FE223" s="14">
        <f>FE222+$FE$146</f>
        <v>1.4455445544554434E-5</v>
      </c>
      <c r="FF223" s="18">
        <f>$FF$150-((0.5*$D$19*FE223^2)*100)</f>
        <v>2.2002011074410328</v>
      </c>
      <c r="FG223" s="13"/>
      <c r="FH223" s="13"/>
      <c r="FI223" s="13"/>
      <c r="FJ223" s="13"/>
      <c r="FK223" s="13"/>
      <c r="FL223" s="13"/>
      <c r="FM223" s="14"/>
      <c r="FN223" s="14"/>
      <c r="FO223" s="13"/>
      <c r="FP223" s="13"/>
      <c r="FQ223" s="13"/>
      <c r="FR223" s="15">
        <f>$FF$150-FF223</f>
        <v>-0.20020110744103281</v>
      </c>
      <c r="FS223" s="13"/>
      <c r="FT223" s="13"/>
    </row>
    <row r="224" spans="159:176" x14ac:dyDescent="0.3">
      <c r="FC224" s="12"/>
      <c r="FD224" s="14">
        <f>FD223+$FE$145</f>
        <v>16.799999999999976</v>
      </c>
      <c r="FE224" s="14">
        <f>FE223+$FE$146</f>
        <v>1.4653465346534632E-5</v>
      </c>
      <c r="FF224" s="18">
        <f>$FF$150-((0.5*$D$19*FE224^2)*100)</f>
        <v>2.205723637520566</v>
      </c>
      <c r="FG224" s="13"/>
      <c r="FH224" s="13"/>
      <c r="FI224" s="13"/>
      <c r="FJ224" s="13"/>
      <c r="FK224" s="13"/>
      <c r="FL224" s="13"/>
      <c r="FM224" s="14"/>
      <c r="FN224" s="14"/>
      <c r="FO224" s="13"/>
      <c r="FP224" s="13"/>
      <c r="FQ224" s="13"/>
      <c r="FR224" s="15">
        <f>$FF$150-FF224</f>
        <v>-0.20572363752056599</v>
      </c>
      <c r="FS224" s="13"/>
      <c r="FT224" s="13"/>
    </row>
    <row r="225" spans="159:176" x14ac:dyDescent="0.3">
      <c r="FC225" s="12"/>
      <c r="FD225" s="14">
        <f>FD224+$FE$145</f>
        <v>16.999999999999975</v>
      </c>
      <c r="FE225" s="14">
        <f>FE224+$FE$146</f>
        <v>1.4851485148514829E-5</v>
      </c>
      <c r="FF225" s="18">
        <f>$FF$150-((0.5*$D$19*FE225^2)*100)</f>
        <v>2.211321304063766</v>
      </c>
      <c r="FG225" s="13"/>
      <c r="FH225" s="13"/>
      <c r="FI225" s="13"/>
      <c r="FJ225" s="13"/>
      <c r="FK225" s="13"/>
      <c r="FL225" s="13"/>
      <c r="FM225" s="14"/>
      <c r="FN225" s="14"/>
      <c r="FO225" s="13"/>
      <c r="FP225" s="13"/>
      <c r="FQ225" s="13"/>
      <c r="FR225" s="15">
        <f>$FF$150-FF225</f>
        <v>-0.21132130406376604</v>
      </c>
      <c r="FS225" s="13"/>
      <c r="FT225" s="13"/>
    </row>
    <row r="226" spans="159:176" x14ac:dyDescent="0.3">
      <c r="FC226" s="12"/>
      <c r="FD226" s="14">
        <f>FD225+$FE$145</f>
        <v>17.199999999999974</v>
      </c>
      <c r="FE226" s="14">
        <f>FE225+$FE$146</f>
        <v>1.5049504950495026E-5</v>
      </c>
      <c r="FF226" s="18">
        <f>$FF$150-((0.5*$D$19*FE226^2)*100)</f>
        <v>2.2169941070706334</v>
      </c>
      <c r="FG226" s="13"/>
      <c r="FH226" s="13"/>
      <c r="FI226" s="13"/>
      <c r="FJ226" s="13"/>
      <c r="FK226" s="13"/>
      <c r="FL226" s="13"/>
      <c r="FM226" s="14"/>
      <c r="FN226" s="14"/>
      <c r="FO226" s="13"/>
      <c r="FP226" s="13"/>
      <c r="FQ226" s="13"/>
      <c r="FR226" s="15">
        <f>$FF$150-FF226</f>
        <v>-0.21699410707063338</v>
      </c>
      <c r="FS226" s="13"/>
      <c r="FT226" s="13"/>
    </row>
    <row r="227" spans="159:176" x14ac:dyDescent="0.3">
      <c r="FC227" s="12"/>
      <c r="FD227" s="14">
        <f>FD226+$FE$145</f>
        <v>17.399999999999974</v>
      </c>
      <c r="FE227" s="14">
        <f>FE226+$FE$146</f>
        <v>1.5247524752475224E-5</v>
      </c>
      <c r="FF227" s="18">
        <f>$FF$150-((0.5*$D$19*FE227^2)*100)</f>
        <v>2.222742046541168</v>
      </c>
      <c r="FG227" s="13"/>
      <c r="FH227" s="13"/>
      <c r="FI227" s="13"/>
      <c r="FJ227" s="13"/>
      <c r="FK227" s="13"/>
      <c r="FL227" s="13"/>
      <c r="FM227" s="14"/>
      <c r="FN227" s="14"/>
      <c r="FO227" s="13"/>
      <c r="FP227" s="13"/>
      <c r="FQ227" s="13"/>
      <c r="FR227" s="15">
        <f>$FF$150-FF227</f>
        <v>-0.22274204654116803</v>
      </c>
      <c r="FS227" s="13"/>
      <c r="FT227" s="13"/>
    </row>
    <row r="228" spans="159:176" x14ac:dyDescent="0.3">
      <c r="FC228" s="12"/>
      <c r="FD228" s="14">
        <f>FD227+$FE$145</f>
        <v>17.599999999999973</v>
      </c>
      <c r="FE228" s="14">
        <f>FE227+$FE$146</f>
        <v>1.5445544554455421E-5</v>
      </c>
      <c r="FF228" s="18">
        <f>$FF$150-((0.5*$D$19*FE228^2)*100)</f>
        <v>2.2285651224753695</v>
      </c>
      <c r="FG228" s="13"/>
      <c r="FH228" s="13"/>
      <c r="FI228" s="13"/>
      <c r="FJ228" s="13"/>
      <c r="FK228" s="13"/>
      <c r="FL228" s="13"/>
      <c r="FM228" s="14"/>
      <c r="FN228" s="14"/>
      <c r="FO228" s="13"/>
      <c r="FP228" s="13"/>
      <c r="FQ228" s="13"/>
      <c r="FR228" s="15">
        <f>$FF$150-FF228</f>
        <v>-0.22856512247536953</v>
      </c>
      <c r="FS228" s="13"/>
      <c r="FT228" s="13"/>
    </row>
    <row r="229" spans="159:176" x14ac:dyDescent="0.3">
      <c r="FC229" s="12"/>
      <c r="FD229" s="14">
        <f>FD228+$FE$145</f>
        <v>17.799999999999972</v>
      </c>
      <c r="FE229" s="14">
        <f>FE228+$FE$146</f>
        <v>1.564356435643562E-5</v>
      </c>
      <c r="FF229" s="18">
        <f>$FF$150-((0.5*$D$19*FE229^2)*100)</f>
        <v>2.2344633348732379</v>
      </c>
      <c r="FG229" s="13"/>
      <c r="FH229" s="13"/>
      <c r="FI229" s="13"/>
      <c r="FJ229" s="13"/>
      <c r="FK229" s="13"/>
      <c r="FL229" s="13"/>
      <c r="FM229" s="14"/>
      <c r="FN229" s="14"/>
      <c r="FO229" s="13"/>
      <c r="FP229" s="13"/>
      <c r="FQ229" s="13"/>
      <c r="FR229" s="15">
        <f>$FF$150-FF229</f>
        <v>-0.23446333487323789</v>
      </c>
      <c r="FS229" s="13"/>
      <c r="FT229" s="13"/>
    </row>
    <row r="230" spans="159:176" x14ac:dyDescent="0.3">
      <c r="FC230" s="12"/>
      <c r="FD230" s="14">
        <f>FD229+$FE$145</f>
        <v>17.999999999999972</v>
      </c>
      <c r="FE230" s="14">
        <f>FE229+$FE$146</f>
        <v>1.5841584158415819E-5</v>
      </c>
      <c r="FF230" s="18">
        <f>$FF$150-((0.5*$D$19*FE230^2)*100)</f>
        <v>2.240436683734774</v>
      </c>
      <c r="FG230" s="13"/>
      <c r="FH230" s="13"/>
      <c r="FI230" s="13"/>
      <c r="FJ230" s="13"/>
      <c r="FK230" s="13"/>
      <c r="FL230" s="13"/>
      <c r="FM230" s="14"/>
      <c r="FN230" s="14"/>
      <c r="FO230" s="13"/>
      <c r="FP230" s="13"/>
      <c r="FQ230" s="13"/>
      <c r="FR230" s="15">
        <f>$FF$150-FF230</f>
        <v>-0.240436683734774</v>
      </c>
      <c r="FS230" s="13"/>
      <c r="FT230" s="13"/>
    </row>
    <row r="231" spans="159:176" x14ac:dyDescent="0.3">
      <c r="FC231" s="12"/>
      <c r="FD231" s="14">
        <f>FD230+$FE$145</f>
        <v>18.199999999999971</v>
      </c>
      <c r="FE231" s="14">
        <f>FE230+$FE$146</f>
        <v>1.6039603960396018E-5</v>
      </c>
      <c r="FF231" s="18">
        <f>$FF$150-((0.5*$D$19*FE231^2)*100)</f>
        <v>2.246485169059977</v>
      </c>
      <c r="FG231" s="13"/>
      <c r="FH231" s="13"/>
      <c r="FI231" s="13"/>
      <c r="FJ231" s="13"/>
      <c r="FK231" s="13"/>
      <c r="FL231" s="13"/>
      <c r="FM231" s="14"/>
      <c r="FN231" s="14"/>
      <c r="FO231" s="13"/>
      <c r="FP231" s="13"/>
      <c r="FQ231" s="13"/>
      <c r="FR231" s="15">
        <f>$FF$150-FF231</f>
        <v>-0.24648516905997697</v>
      </c>
      <c r="FS231" s="13"/>
      <c r="FT231" s="13"/>
    </row>
    <row r="232" spans="159:176" x14ac:dyDescent="0.3">
      <c r="FC232" s="12"/>
      <c r="FD232" s="14">
        <f>FD231+$FE$145</f>
        <v>18.39999999999997</v>
      </c>
      <c r="FE232" s="14">
        <f>FE231+$FE$146</f>
        <v>1.6237623762376217E-5</v>
      </c>
      <c r="FF232" s="18">
        <f>$FF$150-((0.5*$D$19*FE232^2)*100)</f>
        <v>2.2526087908488468</v>
      </c>
      <c r="FG232" s="13"/>
      <c r="FH232" s="13"/>
      <c r="FI232" s="13"/>
      <c r="FJ232" s="13"/>
      <c r="FK232" s="13"/>
      <c r="FL232" s="13"/>
      <c r="FM232" s="14"/>
      <c r="FN232" s="14"/>
      <c r="FO232" s="13"/>
      <c r="FP232" s="13"/>
      <c r="FQ232" s="13"/>
      <c r="FR232" s="15">
        <f>$FF$150-FF232</f>
        <v>-0.2526087908488468</v>
      </c>
      <c r="FS232" s="13"/>
      <c r="FT232" s="13"/>
    </row>
    <row r="233" spans="159:176" x14ac:dyDescent="0.3">
      <c r="FC233" s="12"/>
      <c r="FD233" s="14">
        <f>FD232+$FE$145</f>
        <v>18.599999999999969</v>
      </c>
      <c r="FE233" s="14">
        <f>FE232+$FE$146</f>
        <v>1.6435643564356416E-5</v>
      </c>
      <c r="FF233" s="18">
        <f>$FF$150-((0.5*$D$19*FE233^2)*100)</f>
        <v>2.2588075491013839</v>
      </c>
      <c r="FG233" s="13"/>
      <c r="FH233" s="13"/>
      <c r="FI233" s="13"/>
      <c r="FJ233" s="13"/>
      <c r="FK233" s="13"/>
      <c r="FL233" s="13"/>
      <c r="FM233" s="14"/>
      <c r="FN233" s="14"/>
      <c r="FO233" s="13"/>
      <c r="FP233" s="13"/>
      <c r="FQ233" s="13"/>
      <c r="FR233" s="15">
        <f>$FF$150-FF233</f>
        <v>-0.25880754910138393</v>
      </c>
      <c r="FS233" s="13"/>
      <c r="FT233" s="13"/>
    </row>
    <row r="234" spans="159:176" x14ac:dyDescent="0.3">
      <c r="FC234" s="12"/>
      <c r="FD234" s="14">
        <f>FD233+$FE$145</f>
        <v>18.799999999999969</v>
      </c>
      <c r="FE234" s="14">
        <f>FE233+$FE$146</f>
        <v>1.6633663366336615E-5</v>
      </c>
      <c r="FF234" s="18">
        <f>$FF$150-((0.5*$D$19*FE234^2)*100)</f>
        <v>2.2650814438175884</v>
      </c>
      <c r="FG234" s="13"/>
      <c r="FH234" s="13"/>
      <c r="FI234" s="13"/>
      <c r="FJ234" s="13"/>
      <c r="FK234" s="13"/>
      <c r="FL234" s="13"/>
      <c r="FM234" s="14"/>
      <c r="FN234" s="14"/>
      <c r="FO234" s="13"/>
      <c r="FP234" s="13"/>
      <c r="FQ234" s="13"/>
      <c r="FR234" s="15">
        <f>$FF$150-FF234</f>
        <v>-0.26508144381758836</v>
      </c>
      <c r="FS234" s="13"/>
      <c r="FT234" s="13"/>
    </row>
    <row r="235" spans="159:176" x14ac:dyDescent="0.3">
      <c r="FC235" s="12"/>
      <c r="FD235" s="14">
        <f>FD234+$FE$145</f>
        <v>18.999999999999968</v>
      </c>
      <c r="FE235" s="14">
        <f>FE234+$FE$146</f>
        <v>1.6831683168316814E-5</v>
      </c>
      <c r="FF235" s="18">
        <f>$FF$150-((0.5*$D$19*FE235^2)*100)</f>
        <v>2.2714304749974596</v>
      </c>
      <c r="FG235" s="13"/>
      <c r="FH235" s="13"/>
      <c r="FI235" s="13"/>
      <c r="FJ235" s="13"/>
      <c r="FK235" s="13"/>
      <c r="FL235" s="13"/>
      <c r="FM235" s="14"/>
      <c r="FN235" s="14"/>
      <c r="FO235" s="13"/>
      <c r="FP235" s="13"/>
      <c r="FQ235" s="13"/>
      <c r="FR235" s="15">
        <f>$FF$150-FF235</f>
        <v>-0.27143047499745965</v>
      </c>
      <c r="FS235" s="13"/>
      <c r="FT235" s="13"/>
    </row>
    <row r="236" spans="159:176" x14ac:dyDescent="0.3">
      <c r="FC236" s="12"/>
      <c r="FD236" s="14">
        <f>FD235+$FE$145</f>
        <v>19.199999999999967</v>
      </c>
      <c r="FE236" s="14">
        <f>FE235+$FE$146</f>
        <v>1.7029702970297013E-5</v>
      </c>
      <c r="FF236" s="18">
        <f>$FF$150-((0.5*$D$19*FE236^2)*100)</f>
        <v>2.2778546426409982</v>
      </c>
      <c r="FG236" s="13"/>
      <c r="FH236" s="13"/>
      <c r="FI236" s="13"/>
      <c r="FJ236" s="13"/>
      <c r="FK236" s="13"/>
      <c r="FL236" s="13"/>
      <c r="FM236" s="14"/>
      <c r="FN236" s="14"/>
      <c r="FO236" s="13"/>
      <c r="FP236" s="13"/>
      <c r="FQ236" s="13"/>
      <c r="FR236" s="15">
        <f>$FF$150-FF236</f>
        <v>-0.27785464264099824</v>
      </c>
      <c r="FS236" s="13"/>
      <c r="FT236" s="13"/>
    </row>
    <row r="237" spans="159:176" x14ac:dyDescent="0.3">
      <c r="FC237" s="12"/>
      <c r="FD237" s="14">
        <f>FD236+$FE$145</f>
        <v>19.399999999999967</v>
      </c>
      <c r="FE237" s="14">
        <f>FE236+$FE$146</f>
        <v>1.7227722772277212E-5</v>
      </c>
      <c r="FF237" s="18">
        <f>$FF$150-((0.5*$D$19*FE237^2)*100)</f>
        <v>2.2843539467482041</v>
      </c>
      <c r="FG237" s="13"/>
      <c r="FH237" s="13"/>
      <c r="FI237" s="13"/>
      <c r="FJ237" s="13"/>
      <c r="FK237" s="13"/>
      <c r="FL237" s="13"/>
      <c r="FM237" s="14"/>
      <c r="FN237" s="14"/>
      <c r="FO237" s="13"/>
      <c r="FP237" s="13"/>
      <c r="FQ237" s="13"/>
      <c r="FR237" s="15">
        <f>$FF$150-FF237</f>
        <v>-0.28435394674820413</v>
      </c>
      <c r="FS237" s="13"/>
      <c r="FT237" s="13"/>
    </row>
    <row r="238" spans="159:176" x14ac:dyDescent="0.3">
      <c r="FC238" s="12"/>
      <c r="FD238" s="14">
        <f>FD237+$FE$145</f>
        <v>19.599999999999966</v>
      </c>
      <c r="FE238" s="14">
        <f>FE237+$FE$146</f>
        <v>1.7425742574257411E-5</v>
      </c>
      <c r="FF238" s="18">
        <f>$FF$150-((0.5*$D$19*FE238^2)*100)</f>
        <v>2.2909283873190769</v>
      </c>
      <c r="FG238" s="13"/>
      <c r="FH238" s="13"/>
      <c r="FI238" s="13"/>
      <c r="FJ238" s="13"/>
      <c r="FK238" s="13"/>
      <c r="FL238" s="13"/>
      <c r="FM238" s="14"/>
      <c r="FN238" s="14"/>
      <c r="FO238" s="13"/>
      <c r="FP238" s="13"/>
      <c r="FQ238" s="13"/>
      <c r="FR238" s="15">
        <f>$FF$150-FF238</f>
        <v>-0.29092838731907689</v>
      </c>
      <c r="FS238" s="13"/>
      <c r="FT238" s="13"/>
    </row>
    <row r="239" spans="159:176" x14ac:dyDescent="0.3">
      <c r="FC239" s="12"/>
      <c r="FD239" s="14">
        <f>FD238+$FE$145</f>
        <v>19.799999999999965</v>
      </c>
      <c r="FE239" s="14">
        <f>FE238+$FE$146</f>
        <v>1.762376237623761E-5</v>
      </c>
      <c r="FF239" s="18">
        <f>$FF$150-((0.5*$D$19*FE239^2)*100)</f>
        <v>2.2975779643536165</v>
      </c>
      <c r="FG239" s="13"/>
      <c r="FH239" s="13"/>
      <c r="FI239" s="13"/>
      <c r="FJ239" s="13"/>
      <c r="FK239" s="13"/>
      <c r="FL239" s="13"/>
      <c r="FM239" s="14"/>
      <c r="FN239" s="14"/>
      <c r="FO239" s="13"/>
      <c r="FP239" s="13"/>
      <c r="FQ239" s="13"/>
      <c r="FR239" s="15">
        <f>$FF$150-FF239</f>
        <v>-0.2975779643536165</v>
      </c>
      <c r="FS239" s="13"/>
      <c r="FT239" s="13"/>
    </row>
    <row r="240" spans="159:176" x14ac:dyDescent="0.3">
      <c r="FC240" s="12"/>
      <c r="FD240" s="14">
        <f>FD239+$FE$145</f>
        <v>19.999999999999964</v>
      </c>
      <c r="FE240" s="14">
        <f>FE239+$FE$146</f>
        <v>1.7821782178217809E-5</v>
      </c>
      <c r="FF240" s="18">
        <f>$FF$150-((0.5*$D$19*FE240^2)*100)</f>
        <v>2.3043026778518239</v>
      </c>
      <c r="FG240" s="13"/>
      <c r="FH240" s="13"/>
      <c r="FI240" s="13"/>
      <c r="FJ240" s="13"/>
      <c r="FK240" s="13"/>
      <c r="FL240" s="13"/>
      <c r="FM240" s="14"/>
      <c r="FN240" s="14"/>
      <c r="FO240" s="13"/>
      <c r="FP240" s="13"/>
      <c r="FQ240" s="13"/>
      <c r="FR240" s="15">
        <f>$FF$150-FF240</f>
        <v>-0.30430267785182386</v>
      </c>
      <c r="FS240" s="13"/>
      <c r="FT240" s="13"/>
    </row>
    <row r="241" spans="159:176" x14ac:dyDescent="0.3">
      <c r="FC241" s="12"/>
      <c r="FD241" s="14">
        <f>FD240+$FE$145</f>
        <v>20.199999999999964</v>
      </c>
      <c r="FE241" s="14">
        <f>FE240+$FE$146</f>
        <v>1.8019801980198008E-5</v>
      </c>
      <c r="FF241" s="18">
        <f>$FF$150-((0.5*$D$19*FE241^2)*100)</f>
        <v>2.3111025278136976</v>
      </c>
      <c r="FG241" s="13"/>
      <c r="FH241" s="13"/>
      <c r="FI241" s="13"/>
      <c r="FJ241" s="13"/>
      <c r="FK241" s="13"/>
      <c r="FL241" s="13"/>
      <c r="FM241" s="14"/>
      <c r="FN241" s="14"/>
      <c r="FO241" s="13"/>
      <c r="FP241" s="13"/>
      <c r="FQ241" s="13"/>
      <c r="FR241" s="15">
        <f>$FF$150-FF241</f>
        <v>-0.31110252781369763</v>
      </c>
      <c r="FS241" s="13"/>
      <c r="FT241" s="13"/>
    </row>
    <row r="242" spans="159:176" x14ac:dyDescent="0.3">
      <c r="FC242" s="12"/>
      <c r="FD242" s="14">
        <f>FD241+$FE$145</f>
        <v>20.399999999999963</v>
      </c>
      <c r="FE242" s="14">
        <f>FE241+$FE$146</f>
        <v>1.8217821782178207E-5</v>
      </c>
      <c r="FF242" s="18">
        <f>$FF$150-((0.5*$D$19*FE242^2)*100)</f>
        <v>2.3179775142392391</v>
      </c>
      <c r="FG242" s="13"/>
      <c r="FH242" s="13"/>
      <c r="FI242" s="13"/>
      <c r="FJ242" s="13"/>
      <c r="FK242" s="13"/>
      <c r="FL242" s="13"/>
      <c r="FM242" s="14"/>
      <c r="FN242" s="14"/>
      <c r="FO242" s="13"/>
      <c r="FP242" s="13"/>
      <c r="FQ242" s="13"/>
      <c r="FR242" s="15">
        <f>$FF$150-FF242</f>
        <v>-0.31797751423923915</v>
      </c>
      <c r="FS242" s="13"/>
      <c r="FT242" s="13"/>
    </row>
    <row r="243" spans="159:176" x14ac:dyDescent="0.3">
      <c r="FC243" s="12"/>
      <c r="FD243" s="14">
        <f>FD242+$FE$145</f>
        <v>20.599999999999962</v>
      </c>
      <c r="FE243" s="14">
        <f>FE242+$FE$146</f>
        <v>1.8415841584158406E-5</v>
      </c>
      <c r="FF243" s="18">
        <f>$FF$150-((0.5*$D$19*FE243^2)*100)</f>
        <v>2.3249276371284475</v>
      </c>
      <c r="FG243" s="13"/>
      <c r="FH243" s="13"/>
      <c r="FI243" s="13"/>
      <c r="FJ243" s="13"/>
      <c r="FK243" s="13"/>
      <c r="FL243" s="13"/>
      <c r="FM243" s="14"/>
      <c r="FN243" s="14"/>
      <c r="FO243" s="13"/>
      <c r="FP243" s="13"/>
      <c r="FQ243" s="13"/>
      <c r="FR243" s="15">
        <f>$FF$150-FF243</f>
        <v>-0.32492763712844752</v>
      </c>
      <c r="FS243" s="13"/>
      <c r="FT243" s="13"/>
    </row>
    <row r="244" spans="159:176" x14ac:dyDescent="0.3">
      <c r="FC244" s="12"/>
      <c r="FD244" s="14">
        <f>FD243+$FE$145</f>
        <v>20.799999999999962</v>
      </c>
      <c r="FE244" s="14">
        <f>FE243+$FE$146</f>
        <v>1.8613861386138605E-5</v>
      </c>
      <c r="FF244" s="18">
        <f>$FF$150-((0.5*$D$19*FE244^2)*100)</f>
        <v>2.3319528964813228</v>
      </c>
      <c r="FG244" s="13"/>
      <c r="FH244" s="13"/>
      <c r="FI244" s="13"/>
      <c r="FJ244" s="13"/>
      <c r="FK244" s="13"/>
      <c r="FL244" s="13"/>
      <c r="FM244" s="14"/>
      <c r="FN244" s="14"/>
      <c r="FO244" s="13"/>
      <c r="FP244" s="13"/>
      <c r="FQ244" s="13"/>
      <c r="FR244" s="15">
        <f>$FF$150-FF244</f>
        <v>-0.33195289648132276</v>
      </c>
      <c r="FS244" s="13"/>
      <c r="FT244" s="13"/>
    </row>
    <row r="245" spans="159:176" x14ac:dyDescent="0.3">
      <c r="FC245" s="12"/>
      <c r="FD245" s="14">
        <f>FD244+$FE$145</f>
        <v>20.999999999999961</v>
      </c>
      <c r="FE245" s="14">
        <f>FE244+$FE$146</f>
        <v>1.8811881188118804E-5</v>
      </c>
      <c r="FF245" s="18">
        <f>$FF$150-((0.5*$D$19*FE245^2)*100)</f>
        <v>2.3390532922978653</v>
      </c>
      <c r="FG245" s="13"/>
      <c r="FH245" s="13"/>
      <c r="FI245" s="13"/>
      <c r="FJ245" s="13"/>
      <c r="FK245" s="13"/>
      <c r="FL245" s="13"/>
      <c r="FM245" s="14"/>
      <c r="FN245" s="14"/>
      <c r="FO245" s="13"/>
      <c r="FP245" s="13"/>
      <c r="FQ245" s="13"/>
      <c r="FR245" s="15">
        <f>$FF$150-FF245</f>
        <v>-0.33905329229786529</v>
      </c>
      <c r="FS245" s="13"/>
      <c r="FT245" s="13"/>
    </row>
    <row r="246" spans="159:176" x14ac:dyDescent="0.3">
      <c r="FC246" s="12"/>
      <c r="FD246" s="14">
        <f>FD245+$FE$145</f>
        <v>21.19999999999996</v>
      </c>
      <c r="FE246" s="14">
        <f>FE245+$FE$146</f>
        <v>1.9009900990099003E-5</v>
      </c>
      <c r="FF246" s="18">
        <f>$FF$150-((0.5*$D$19*FE246^2)*100)</f>
        <v>2.3462288245780751</v>
      </c>
      <c r="FG246" s="13"/>
      <c r="FH246" s="13"/>
      <c r="FI246" s="13"/>
      <c r="FJ246" s="13"/>
      <c r="FK246" s="13"/>
      <c r="FL246" s="13"/>
      <c r="FM246" s="14"/>
      <c r="FN246" s="14"/>
      <c r="FO246" s="13"/>
      <c r="FP246" s="13"/>
      <c r="FQ246" s="13"/>
      <c r="FR246" s="15">
        <f>$FF$150-FF246</f>
        <v>-0.34622882457807513</v>
      </c>
      <c r="FS246" s="13"/>
      <c r="FT246" s="13"/>
    </row>
    <row r="247" spans="159:176" x14ac:dyDescent="0.3">
      <c r="FC247" s="12"/>
      <c r="FD247" s="14">
        <f>FD246+$FE$145</f>
        <v>21.399999999999959</v>
      </c>
      <c r="FE247" s="14">
        <f>FE246+$FE$146</f>
        <v>1.9207920792079202E-5</v>
      </c>
      <c r="FF247" s="18">
        <f>$FF$150-((0.5*$D$19*FE247^2)*100)</f>
        <v>2.3534794933219523</v>
      </c>
      <c r="FG247" s="13"/>
      <c r="FH247" s="13"/>
      <c r="FI247" s="13"/>
      <c r="FJ247" s="13"/>
      <c r="FK247" s="13"/>
      <c r="FL247" s="13"/>
      <c r="FM247" s="14"/>
      <c r="FN247" s="14"/>
      <c r="FO247" s="13"/>
      <c r="FP247" s="13"/>
      <c r="FQ247" s="13"/>
      <c r="FR247" s="15">
        <f>$FF$150-FF247</f>
        <v>-0.35347949332195228</v>
      </c>
      <c r="FS247" s="13"/>
      <c r="FT247" s="13"/>
    </row>
    <row r="248" spans="159:176" x14ac:dyDescent="0.3">
      <c r="FC248" s="12"/>
      <c r="FD248" s="14">
        <f>FD247+$FE$145</f>
        <v>21.599999999999959</v>
      </c>
      <c r="FE248" s="14">
        <f>FE247+$FE$146</f>
        <v>1.9405940594059401E-5</v>
      </c>
      <c r="FF248" s="18">
        <f>$FF$150-((0.5*$D$19*FE248^2)*100)</f>
        <v>2.3608052985294958</v>
      </c>
      <c r="FG248" s="13"/>
      <c r="FH248" s="13"/>
      <c r="FI248" s="13"/>
      <c r="FJ248" s="13"/>
      <c r="FK248" s="13"/>
      <c r="FL248" s="13"/>
      <c r="FM248" s="14"/>
      <c r="FN248" s="14"/>
      <c r="FO248" s="13"/>
      <c r="FP248" s="13"/>
      <c r="FQ248" s="13"/>
      <c r="FR248" s="15">
        <f>$FF$150-FF248</f>
        <v>-0.36080529852949583</v>
      </c>
      <c r="FS248" s="13"/>
      <c r="FT248" s="13"/>
    </row>
    <row r="249" spans="159:176" x14ac:dyDescent="0.3">
      <c r="FC249" s="12"/>
      <c r="FD249" s="14">
        <f>FD248+$FE$145</f>
        <v>21.799999999999958</v>
      </c>
      <c r="FE249" s="14">
        <f>FE248+$FE$146</f>
        <v>1.96039603960396E-5</v>
      </c>
      <c r="FF249" s="18">
        <f>$FF$150-((0.5*$D$19*FE249^2)*100)</f>
        <v>2.3682062402007071</v>
      </c>
      <c r="FG249" s="13"/>
      <c r="FH249" s="13"/>
      <c r="FI249" s="13"/>
      <c r="FJ249" s="13"/>
      <c r="FK249" s="13"/>
      <c r="FL249" s="13"/>
      <c r="FM249" s="14"/>
      <c r="FN249" s="14"/>
      <c r="FO249" s="13"/>
      <c r="FP249" s="13"/>
      <c r="FQ249" s="13"/>
      <c r="FR249" s="15">
        <f>$FF$150-FF249</f>
        <v>-0.36820624020070714</v>
      </c>
      <c r="FS249" s="13"/>
      <c r="FT249" s="13"/>
    </row>
    <row r="250" spans="159:176" x14ac:dyDescent="0.3">
      <c r="FC250" s="12"/>
      <c r="FD250" s="14">
        <f>FD249+$FE$145</f>
        <v>21.999999999999957</v>
      </c>
      <c r="FE250" s="14">
        <f>FE249+$FE$146</f>
        <v>1.9801980198019799E-5</v>
      </c>
      <c r="FF250" s="18">
        <f>$FF$150-((0.5*$D$19*FE250^2)*100)</f>
        <v>2.3756823183355853</v>
      </c>
      <c r="FG250" s="13"/>
      <c r="FH250" s="13"/>
      <c r="FI250" s="13"/>
      <c r="FJ250" s="13"/>
      <c r="FK250" s="13"/>
      <c r="FL250" s="13"/>
      <c r="FM250" s="14"/>
      <c r="FN250" s="14"/>
      <c r="FO250" s="13"/>
      <c r="FP250" s="13"/>
      <c r="FQ250" s="13"/>
      <c r="FR250" s="15">
        <f>$FF$150-FF250</f>
        <v>-0.3756823183355853</v>
      </c>
      <c r="FS250" s="13"/>
      <c r="FT250" s="13"/>
    </row>
    <row r="251" spans="159:176" x14ac:dyDescent="0.3">
      <c r="FC251" s="12"/>
      <c r="FD251" s="13"/>
      <c r="FE251" s="13"/>
      <c r="FF251" s="13"/>
      <c r="FG251" s="13"/>
      <c r="FH251" s="13"/>
      <c r="FI251" s="13"/>
      <c r="FJ251" s="13"/>
      <c r="FK251" s="13"/>
      <c r="FL251" s="13"/>
      <c r="FM251" s="14"/>
      <c r="FN251" s="14"/>
      <c r="FO251" s="13"/>
      <c r="FP251" s="13"/>
      <c r="FQ251" s="13"/>
      <c r="FR251" s="13"/>
      <c r="FS251" s="13"/>
      <c r="FT251" s="13"/>
    </row>
    <row r="252" spans="159:176" x14ac:dyDescent="0.3">
      <c r="FC252" s="12"/>
      <c r="FD252" s="13"/>
      <c r="FE252" s="13"/>
      <c r="FF252" s="13"/>
      <c r="FG252" s="13"/>
      <c r="FH252" s="13"/>
      <c r="FI252" s="13"/>
      <c r="FJ252" s="13"/>
      <c r="FK252" s="13"/>
      <c r="FL252" s="13"/>
      <c r="FM252" s="14"/>
      <c r="FN252" s="14"/>
      <c r="FO252" s="13"/>
      <c r="FP252" s="13"/>
      <c r="FQ252" s="13"/>
      <c r="FR252" s="13"/>
      <c r="FS252" s="13"/>
      <c r="FT252" s="13"/>
    </row>
    <row r="253" spans="159:176" x14ac:dyDescent="0.3">
      <c r="FC253" s="12"/>
      <c r="FD253" s="13"/>
      <c r="FE253" s="13"/>
      <c r="FF253" s="13"/>
      <c r="FG253" s="13"/>
      <c r="FH253" s="13"/>
      <c r="FI253" s="13"/>
      <c r="FJ253" s="13"/>
      <c r="FK253" s="13"/>
      <c r="FL253" s="13"/>
      <c r="FM253" s="14"/>
      <c r="FN253" s="14"/>
      <c r="FO253" s="13"/>
      <c r="FP253" s="13"/>
      <c r="FQ253" s="13"/>
      <c r="FR253" s="13"/>
      <c r="FS253" s="13"/>
      <c r="FT253" s="13"/>
    </row>
    <row r="254" spans="159:176" x14ac:dyDescent="0.3">
      <c r="FC254" s="12"/>
      <c r="FD254" s="13"/>
      <c r="FE254" s="13"/>
      <c r="FF254" s="13"/>
      <c r="FG254" s="13"/>
      <c r="FH254" s="13"/>
      <c r="FI254" s="13"/>
      <c r="FJ254" s="13"/>
      <c r="FK254" s="13"/>
      <c r="FL254" s="13"/>
      <c r="FM254" s="14"/>
      <c r="FN254" s="14"/>
      <c r="FO254" s="13"/>
      <c r="FP254" s="13"/>
      <c r="FQ254" s="13"/>
      <c r="FR254" s="13"/>
      <c r="FS254" s="13"/>
      <c r="FT254" s="13"/>
    </row>
    <row r="255" spans="159:176" x14ac:dyDescent="0.3">
      <c r="FC255" s="12"/>
      <c r="FD255" s="13"/>
      <c r="FE255" s="13"/>
      <c r="FF255" s="13"/>
      <c r="FG255" s="13"/>
      <c r="FH255" s="13"/>
      <c r="FI255" s="13"/>
      <c r="FJ255" s="13"/>
      <c r="FK255" s="13"/>
      <c r="FL255" s="13"/>
      <c r="FM255" s="14"/>
      <c r="FN255" s="14"/>
      <c r="FO255" s="13"/>
      <c r="FP255" s="13"/>
      <c r="FQ255" s="13"/>
      <c r="FR255" s="13"/>
      <c r="FS255" s="13"/>
      <c r="FT255" s="13"/>
    </row>
    <row r="256" spans="159:176" x14ac:dyDescent="0.3">
      <c r="FC256" s="12"/>
      <c r="FD256" s="13"/>
      <c r="FE256" s="13"/>
      <c r="FF256" s="13"/>
      <c r="FG256" s="13"/>
      <c r="FH256" s="13"/>
      <c r="FI256" s="13"/>
      <c r="FJ256" s="13"/>
      <c r="FK256" s="13"/>
      <c r="FL256" s="13"/>
      <c r="FM256" s="14"/>
      <c r="FN256" s="14"/>
      <c r="FO256" s="13"/>
      <c r="FP256" s="13"/>
      <c r="FQ256" s="13"/>
      <c r="FR256" s="13"/>
      <c r="FS256" s="13"/>
      <c r="FT256" s="13"/>
    </row>
    <row r="257" spans="159:176" x14ac:dyDescent="0.3">
      <c r="FC257" s="12"/>
      <c r="FD257" s="13"/>
      <c r="FE257" s="13"/>
      <c r="FF257" s="13"/>
      <c r="FG257" s="13"/>
      <c r="FH257" s="13"/>
      <c r="FI257" s="13"/>
      <c r="FJ257" s="13"/>
      <c r="FK257" s="13"/>
      <c r="FL257" s="13"/>
      <c r="FM257" s="14"/>
      <c r="FN257" s="14"/>
      <c r="FO257" s="13"/>
      <c r="FP257" s="13"/>
      <c r="FQ257" s="13"/>
      <c r="FR257" s="13"/>
      <c r="FS257" s="13"/>
      <c r="FT257" s="13"/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pinner 1">
              <controlPr defaultSize="0" autoPict="0">
                <anchor>
                  <from>
                    <xdr:col>5</xdr:col>
                    <xdr:colOff>15240</xdr:colOff>
                    <xdr:row>5</xdr:row>
                    <xdr:rowOff>83820</xdr:rowOff>
                  </from>
                  <to>
                    <xdr:col>6</xdr:col>
                    <xdr:colOff>22860</xdr:colOff>
                    <xdr:row>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pinner 2">
              <controlPr defaultSize="0" autoPict="0">
                <anchor>
                  <from>
                    <xdr:col>7</xdr:col>
                    <xdr:colOff>7620</xdr:colOff>
                    <xdr:row>5</xdr:row>
                    <xdr:rowOff>83820</xdr:rowOff>
                  </from>
                  <to>
                    <xdr:col>8</xdr:col>
                    <xdr:colOff>38100</xdr:colOff>
                    <xdr:row>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Spinner 3">
              <controlPr defaultSize="0" autoPict="0">
                <anchor>
                  <from>
                    <xdr:col>9</xdr:col>
                    <xdr:colOff>0</xdr:colOff>
                    <xdr:row>5</xdr:row>
                    <xdr:rowOff>83820</xdr:rowOff>
                  </from>
                  <to>
                    <xdr:col>10</xdr:col>
                    <xdr:colOff>30480</xdr:colOff>
                    <xdr:row>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Spinner 4">
              <controlPr defaultSize="0" autoPict="0">
                <anchor>
                  <from>
                    <xdr:col>11</xdr:col>
                    <xdr:colOff>7620</xdr:colOff>
                    <xdr:row>5</xdr:row>
                    <xdr:rowOff>83820</xdr:rowOff>
                  </from>
                  <to>
                    <xdr:col>11</xdr:col>
                    <xdr:colOff>259080</xdr:colOff>
                    <xdr:row>6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dcterms:created xsi:type="dcterms:W3CDTF">2022-09-26T16:20:40Z</dcterms:created>
  <dcterms:modified xsi:type="dcterms:W3CDTF">2023-05-11T12:30:20Z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de390bb6-48b6-46f9-818c-f1503f5a8334</vt:lpwstr>
  </property>
</Properties>
</file>